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19\4to trimestre\2. LDF\"/>
    </mc:Choice>
  </mc:AlternateContent>
  <bookViews>
    <workbookView xWindow="0" yWindow="0" windowWidth="28800" windowHeight="11535"/>
  </bookViews>
  <sheets>
    <sheet name="4TO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57" i="1" l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H11" i="1"/>
  <c r="H10" i="1" l="1"/>
  <c r="H18" i="1"/>
  <c r="C10" i="1"/>
  <c r="E156" i="1" l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E150" i="1"/>
  <c r="H150" i="1" s="1"/>
  <c r="G149" i="1"/>
  <c r="F149" i="1"/>
  <c r="D149" i="1"/>
  <c r="C149" i="1"/>
  <c r="E148" i="1"/>
  <c r="H148" i="1" s="1"/>
  <c r="E147" i="1"/>
  <c r="E145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G137" i="1"/>
  <c r="F137" i="1"/>
  <c r="D137" i="1"/>
  <c r="C137" i="1"/>
  <c r="E136" i="1"/>
  <c r="H136" i="1" s="1"/>
  <c r="E135" i="1"/>
  <c r="E134" i="1"/>
  <c r="H134" i="1" s="1"/>
  <c r="G133" i="1"/>
  <c r="F133" i="1"/>
  <c r="D133" i="1"/>
  <c r="C133" i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E124" i="1"/>
  <c r="H124" i="1" s="1"/>
  <c r="G123" i="1"/>
  <c r="F123" i="1"/>
  <c r="D123" i="1"/>
  <c r="C123" i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E115" i="1"/>
  <c r="E114" i="1"/>
  <c r="H114" i="1" s="1"/>
  <c r="G113" i="1"/>
  <c r="F113" i="1"/>
  <c r="D113" i="1"/>
  <c r="C113" i="1"/>
  <c r="E112" i="1"/>
  <c r="H112" i="1" s="1"/>
  <c r="E111" i="1"/>
  <c r="H111" i="1" s="1"/>
  <c r="E110" i="1"/>
  <c r="H110" i="1" s="1"/>
  <c r="E109" i="1"/>
  <c r="H109" i="1" s="1"/>
  <c r="E108" i="1"/>
  <c r="H108" i="1" s="1"/>
  <c r="E107" i="1"/>
  <c r="H107" i="1" s="1"/>
  <c r="E106" i="1"/>
  <c r="H106" i="1" s="1"/>
  <c r="E105" i="1"/>
  <c r="E104" i="1"/>
  <c r="H104" i="1" s="1"/>
  <c r="G103" i="1"/>
  <c r="F103" i="1"/>
  <c r="D103" i="1"/>
  <c r="C103" i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E94" i="1"/>
  <c r="H94" i="1" s="1"/>
  <c r="G93" i="1"/>
  <c r="F93" i="1"/>
  <c r="D93" i="1"/>
  <c r="C93" i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G85" i="1"/>
  <c r="F85" i="1"/>
  <c r="D85" i="1"/>
  <c r="C85" i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G74" i="1"/>
  <c r="F74" i="1"/>
  <c r="D74" i="1"/>
  <c r="C74" i="1"/>
  <c r="E73" i="1"/>
  <c r="H73" i="1" s="1"/>
  <c r="E72" i="1"/>
  <c r="H72" i="1" s="1"/>
  <c r="E71" i="1"/>
  <c r="H71" i="1" s="1"/>
  <c r="G70" i="1"/>
  <c r="F70" i="1"/>
  <c r="D70" i="1"/>
  <c r="C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D62" i="1"/>
  <c r="C62" i="1"/>
  <c r="E61" i="1"/>
  <c r="H61" i="1" s="1"/>
  <c r="E60" i="1"/>
  <c r="H60" i="1" s="1"/>
  <c r="E59" i="1"/>
  <c r="H59" i="1" s="1"/>
  <c r="G58" i="1"/>
  <c r="F58" i="1"/>
  <c r="D58" i="1"/>
  <c r="C58" i="1"/>
  <c r="E48" i="1"/>
  <c r="G48" i="1"/>
  <c r="F48" i="1"/>
  <c r="D48" i="1"/>
  <c r="C48" i="1"/>
  <c r="G38" i="1"/>
  <c r="F38" i="1"/>
  <c r="D38" i="1"/>
  <c r="C38" i="1"/>
  <c r="E28" i="1"/>
  <c r="G28" i="1"/>
  <c r="F28" i="1"/>
  <c r="D28" i="1"/>
  <c r="C28" i="1"/>
  <c r="G18" i="1"/>
  <c r="F18" i="1"/>
  <c r="E18" i="1"/>
  <c r="D18" i="1"/>
  <c r="C18" i="1"/>
  <c r="E10" i="1"/>
  <c r="G10" i="1"/>
  <c r="F10" i="1"/>
  <c r="D10" i="1"/>
  <c r="C8" i="1"/>
  <c r="E133" i="1" l="1"/>
  <c r="E70" i="1"/>
  <c r="E123" i="1"/>
  <c r="E113" i="1"/>
  <c r="G83" i="1"/>
  <c r="E103" i="1"/>
  <c r="D83" i="1"/>
  <c r="C83" i="1"/>
  <c r="C158" i="1" s="1"/>
  <c r="E93" i="1"/>
  <c r="F83" i="1"/>
  <c r="H85" i="1"/>
  <c r="F8" i="1"/>
  <c r="D8" i="1"/>
  <c r="G8" i="1"/>
  <c r="E58" i="1"/>
  <c r="H149" i="1"/>
  <c r="H38" i="1"/>
  <c r="H62" i="1"/>
  <c r="H58" i="1"/>
  <c r="H48" i="1"/>
  <c r="H74" i="1"/>
  <c r="H113" i="1"/>
  <c r="H70" i="1"/>
  <c r="H137" i="1"/>
  <c r="E38" i="1"/>
  <c r="E62" i="1"/>
  <c r="E85" i="1"/>
  <c r="E137" i="1"/>
  <c r="E149" i="1"/>
  <c r="E74" i="1"/>
  <c r="H28" i="1"/>
  <c r="H95" i="1"/>
  <c r="H93" i="1" s="1"/>
  <c r="H105" i="1"/>
  <c r="H103" i="1" s="1"/>
  <c r="H115" i="1"/>
  <c r="H125" i="1"/>
  <c r="H123" i="1" s="1"/>
  <c r="H135" i="1"/>
  <c r="H133" i="1" s="1"/>
  <c r="H147" i="1"/>
  <c r="H145" i="1" s="1"/>
  <c r="G158" i="1" l="1"/>
  <c r="D158" i="1"/>
  <c r="E83" i="1"/>
  <c r="F158" i="1"/>
  <c r="E8" i="1"/>
  <c r="H83" i="1"/>
  <c r="H8" i="1"/>
  <c r="E158" i="1" l="1"/>
  <c r="H158" i="1"/>
</calcChain>
</file>

<file path=xl/sharedStrings.xml><?xml version="1.0" encoding="utf-8"?>
<sst xmlns="http://schemas.openxmlformats.org/spreadsheetml/2006/main" count="160" uniqueCount="91">
  <si>
    <t>(PESOS)</t>
  </si>
  <si>
    <t>Universidad Politécnica Metropolitana de Hidalgo</t>
  </si>
  <si>
    <t>Concepto (c)</t>
  </si>
  <si>
    <t>Devengado</t>
  </si>
  <si>
    <t>Estado Analitico del Ejercicio del Presupuesto de Egresos Detallado</t>
  </si>
  <si>
    <t>Clasificación por Objeto del Gasto (Capítulo y Concepto)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</si>
  <si>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</si>
  <si>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</si>
  <si>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</si>
  <si>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</si>
  <si>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</si>
  <si>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</si>
  <si>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</t>
  </si>
  <si>
    <t>A. Servicios Personales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</si>
  <si>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</si>
  <si>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</si>
  <si>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</si>
  <si>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</si>
  <si>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</si>
  <si>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</si>
  <si>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</si>
  <si>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</si>
  <si>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</si>
  <si>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</si>
  <si>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</si>
  <si>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</si>
  <si>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</si>
  <si>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</si>
  <si>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</si>
  <si>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</si>
  <si>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</si>
  <si>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</si>
  <si>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</si>
  <si>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</si>
  <si>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</si>
  <si>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</si>
  <si>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</si>
  <si>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</si>
  <si>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</si>
  <si>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</si>
  <si>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</si>
  <si>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</si>
  <si>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</si>
  <si>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</si>
  <si>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</si>
  <si>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</si>
  <si>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</si>
  <si>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</si>
  <si>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</si>
  <si>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</si>
  <si>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</si>
  <si>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 xml:space="preserve">E. Bienes Muebles, Inmuebles e Intangibles 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</si>
  <si>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</si>
  <si>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</si>
  <si>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</si>
  <si>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</si>
  <si>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</si>
  <si>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</si>
  <si>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</si>
  <si>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</si>
  <si>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</si>
  <si>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</t>
  </si>
  <si>
    <t>f1) Obra Pública en Bienes de Dominio Público</t>
  </si>
  <si>
    <t>f2) Obra Pública en Bienes Propios</t>
  </si>
  <si>
    <t>f3) Proyectos Productivos y Acciones de Fomento</t>
  </si>
  <si>
    <t xml:space="preserve">G. Inversiones Financieras y Otras Provisiones 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</si>
  <si>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</si>
  <si>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</si>
  <si>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</si>
  <si>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</si>
  <si>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 Fideicomiso de Desastres Naturales (Informativo)</t>
  </si>
  <si>
    <t>g6) Otras Inversiones Financieras</t>
  </si>
  <si>
    <t>g7) Provisiones para Contingencias y Otras Erogaciones Especiales</t>
  </si>
  <si>
    <t>H. Participaciones y Aportaciones</t>
  </si>
  <si>
    <t>h1) Participaciones</t>
  </si>
  <si>
    <t>h2) Aportaciones</t>
  </si>
  <si>
    <t>h3) Convenios</t>
  </si>
  <si>
    <t xml:space="preserve">I. Deuda Pública 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</si>
  <si>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</si>
  <si>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</si>
  <si>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</si>
  <si>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</si>
  <si>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</si>
  <si>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</si>
  <si>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</si>
  <si>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 xml:space="preserve">II. Gasto Etiquetado </t>
  </si>
  <si>
    <t>E. Bienes Muebles, Inmuebles e Intangibles</t>
  </si>
  <si>
    <t xml:space="preserve">F. Inversión Pública </t>
  </si>
  <si>
    <t xml:space="preserve">H. Participaciones y Aportaciones </t>
  </si>
  <si>
    <t>III. Total de Egresos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</si>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</sst>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0" fillId="0" borderId="0" xfId="0" applyFill="1"/>
    <xf numFmtId="0" fontId="5" fillId="2" borderId="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4" fontId="9" fillId="0" borderId="15" xfId="0" applyNumberFormat="1" applyFont="1" applyBorder="1" applyAlignment="1" applyProtection="1">
      <alignment horizontal="right" vertical="center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right" vertical="center"/>
    </xf>
    <xf numFmtId="0" fontId="9" fillId="0" borderId="5" xfId="0" applyFont="1" applyFill="1" applyBorder="1" applyAlignment="1">
      <alignment horizontal="left" vertical="center"/>
    </xf>
    <xf numFmtId="4" fontId="9" fillId="0" borderId="8" xfId="0" applyNumberFormat="1" applyFont="1" applyBorder="1" applyAlignment="1">
      <alignment horizontal="right" vertical="center"/>
    </xf>
    <xf numFmtId="4" fontId="8" fillId="0" borderId="3" xfId="10" applyNumberFormat="1" applyFont="1" applyBorder="1" applyAlignment="1">
      <alignment horizontal="right" vertical="center"/>
    </xf>
    <xf numFmtId="4" fontId="8" fillId="0" borderId="5" xfId="1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1">
    <cellStyle name="Millares 2" xfId="2"/>
    <cellStyle name="Millares 2 2" xfId="7"/>
    <cellStyle name="Millares 3" xfId="6"/>
    <cellStyle name="Moneda" xfId="10" builtinId="4"/>
    <cellStyle name="Moneda 2" xfId="3"/>
    <cellStyle name="Moneda 2 2" xfId="5"/>
    <cellStyle name="Moneda 3" xfId="4"/>
    <cellStyle name="Normal" xfId="0" builtinId="0"/>
    <cellStyle name="Normal 2" xfId="1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workbookViewId="0">
      <selection activeCell="A5" sqref="A5:H5"/>
    </sheetView>
  </sheetViews>
  <sheetFormatPr baseColWidth="10" defaultRowHeight="15" x14ac:dyDescent="0.25"/>
  <cols>
    <col min="1" max="1" width="4.28515625" style="1" customWidth="1"/>
    <col min="2" max="2" width="81.140625" customWidth="1"/>
    <col min="3" max="3" width="21.28515625" customWidth="1"/>
    <col min="4" max="6" width="21.28515625" style="4" customWidth="1"/>
    <col min="7" max="8" width="21.28515625" customWidth="1"/>
  </cols>
  <sheetData>
    <row r="1" spans="1:8" x14ac:dyDescent="0.25">
      <c r="A1" s="33" t="s">
        <v>1</v>
      </c>
      <c r="B1" s="34"/>
      <c r="C1" s="34"/>
      <c r="D1" s="34"/>
      <c r="E1" s="34"/>
      <c r="F1" s="34"/>
      <c r="G1" s="34"/>
      <c r="H1" s="35"/>
    </row>
    <row r="2" spans="1:8" x14ac:dyDescent="0.25">
      <c r="A2" s="36" t="s">
        <v>4</v>
      </c>
      <c r="B2" s="37"/>
      <c r="C2" s="37"/>
      <c r="D2" s="37"/>
      <c r="E2" s="37"/>
      <c r="F2" s="37"/>
      <c r="G2" s="37"/>
      <c r="H2" s="38"/>
    </row>
    <row r="3" spans="1:8" s="5" customFormat="1" x14ac:dyDescent="0.25">
      <c r="A3" s="36" t="s">
        <v>5</v>
      </c>
      <c r="B3" s="37"/>
      <c r="C3" s="37"/>
      <c r="D3" s="37"/>
      <c r="E3" s="37"/>
      <c r="F3" s="37"/>
      <c r="G3" s="37"/>
      <c r="H3" s="38"/>
    </row>
    <row r="4" spans="1:8" x14ac:dyDescent="0.25">
      <c r="A4" s="36" t="s">
        <v>90</v>
      </c>
      <c r="B4" s="37"/>
      <c r="C4" s="37"/>
      <c r="D4" s="37"/>
      <c r="E4" s="37"/>
      <c r="F4" s="37"/>
      <c r="G4" s="37"/>
      <c r="H4" s="38"/>
    </row>
    <row r="5" spans="1:8" ht="15.75" thickBot="1" x14ac:dyDescent="0.3">
      <c r="A5" s="39" t="s">
        <v>0</v>
      </c>
      <c r="B5" s="40"/>
      <c r="C5" s="40"/>
      <c r="D5" s="40"/>
      <c r="E5" s="40"/>
      <c r="F5" s="40"/>
      <c r="G5" s="40"/>
      <c r="H5" s="41"/>
    </row>
    <row r="6" spans="1:8" s="2" customFormat="1" ht="15.75" thickBot="1" x14ac:dyDescent="0.3">
      <c r="A6" s="31" t="s">
        <v>2</v>
      </c>
      <c r="B6" s="31"/>
      <c r="C6" s="42" t="s">
        <v>6</v>
      </c>
      <c r="D6" s="43"/>
      <c r="E6" s="43"/>
      <c r="F6" s="43"/>
      <c r="G6" s="44"/>
      <c r="H6" s="45" t="s">
        <v>7</v>
      </c>
    </row>
    <row r="7" spans="1:8" ht="30.75" thickBot="1" x14ac:dyDescent="0.3">
      <c r="A7" s="32"/>
      <c r="B7" s="32"/>
      <c r="C7" s="3" t="s">
        <v>8</v>
      </c>
      <c r="D7" s="3" t="s">
        <v>9</v>
      </c>
      <c r="E7" s="3" t="s">
        <v>10</v>
      </c>
      <c r="F7" s="3" t="s">
        <v>3</v>
      </c>
      <c r="G7" s="3" t="s">
        <v>11</v>
      </c>
      <c r="H7" s="46"/>
    </row>
    <row r="8" spans="1:8" x14ac:dyDescent="0.25">
      <c r="A8" s="29" t="s">
        <v>12</v>
      </c>
      <c r="B8" s="30"/>
      <c r="C8" s="22">
        <f t="shared" ref="C8:H8" si="0">SUM(C10,C18,C28,C38,C48,C58,C62,C70,C74)</f>
        <v>45084981</v>
      </c>
      <c r="D8" s="22">
        <f t="shared" si="0"/>
        <v>10534998.380000001</v>
      </c>
      <c r="E8" s="22">
        <f t="shared" si="0"/>
        <v>55619979.380000003</v>
      </c>
      <c r="F8" s="22">
        <f t="shared" si="0"/>
        <v>50067074.18</v>
      </c>
      <c r="G8" s="22">
        <f t="shared" si="0"/>
        <v>45363907.270000003</v>
      </c>
      <c r="H8" s="22">
        <f t="shared" si="0"/>
        <v>5552905.2000000011</v>
      </c>
    </row>
    <row r="9" spans="1:8" x14ac:dyDescent="0.25">
      <c r="A9" s="6"/>
      <c r="B9" s="7"/>
      <c r="C9" s="8"/>
      <c r="D9" s="8"/>
      <c r="E9" s="8"/>
      <c r="F9" s="8"/>
      <c r="G9" s="8"/>
      <c r="H9" s="8"/>
    </row>
    <row r="10" spans="1:8" x14ac:dyDescent="0.25">
      <c r="A10" s="25" t="s">
        <v>13</v>
      </c>
      <c r="B10" s="26"/>
      <c r="C10" s="23">
        <f>SUM(C11:C17)</f>
        <v>24896338.009999998</v>
      </c>
      <c r="D10" s="23">
        <f t="shared" ref="D10:G10" si="1">SUM(D11:D17)</f>
        <v>1291569.76</v>
      </c>
      <c r="E10" s="23">
        <f t="shared" si="1"/>
        <v>26187907.77</v>
      </c>
      <c r="F10" s="23">
        <f t="shared" si="1"/>
        <v>26187907.48</v>
      </c>
      <c r="G10" s="23">
        <f t="shared" si="1"/>
        <v>23792045.5</v>
      </c>
      <c r="H10" s="23">
        <f>SUM(H11:H17)</f>
        <v>0.2900000000372529</v>
      </c>
    </row>
    <row r="11" spans="1:8" x14ac:dyDescent="0.25">
      <c r="A11" s="9"/>
      <c r="B11" s="10" t="s">
        <v>14</v>
      </c>
      <c r="C11" s="11">
        <v>19864323.829999998</v>
      </c>
      <c r="D11" s="11">
        <v>-410763.33</v>
      </c>
      <c r="E11" s="19">
        <f>+D11+C11</f>
        <v>19453560.5</v>
      </c>
      <c r="F11" s="11">
        <v>19453560.5</v>
      </c>
      <c r="G11" s="11">
        <v>19028885.5</v>
      </c>
      <c r="H11" s="19">
        <f>+E11-F11</f>
        <v>0</v>
      </c>
    </row>
    <row r="12" spans="1:8" x14ac:dyDescent="0.25">
      <c r="A12" s="9"/>
      <c r="B12" s="10" t="s">
        <v>15</v>
      </c>
      <c r="C12" s="11">
        <v>6461.2</v>
      </c>
      <c r="D12" s="11">
        <v>1443395.78</v>
      </c>
      <c r="E12" s="19">
        <f t="shared" ref="E12:E17" si="2">+D12+C12</f>
        <v>1449856.98</v>
      </c>
      <c r="F12" s="11">
        <v>1449856.98</v>
      </c>
      <c r="G12" s="11">
        <v>1437037.8</v>
      </c>
      <c r="H12" s="19">
        <f t="shared" ref="H12:H57" si="3">+E12-F12</f>
        <v>0</v>
      </c>
    </row>
    <row r="13" spans="1:8" x14ac:dyDescent="0.25">
      <c r="A13" s="9"/>
      <c r="B13" s="10" t="s">
        <v>16</v>
      </c>
      <c r="C13" s="11">
        <v>4873726.96</v>
      </c>
      <c r="D13" s="11">
        <v>410763.33</v>
      </c>
      <c r="E13" s="19">
        <f t="shared" si="2"/>
        <v>5284490.29</v>
      </c>
      <c r="F13" s="11">
        <v>5284490</v>
      </c>
      <c r="G13" s="11">
        <v>3326122.2</v>
      </c>
      <c r="H13" s="19">
        <f t="shared" si="3"/>
        <v>0.2900000000372529</v>
      </c>
    </row>
    <row r="14" spans="1:8" x14ac:dyDescent="0.25">
      <c r="A14" s="9"/>
      <c r="B14" s="10" t="s">
        <v>17</v>
      </c>
      <c r="C14" s="11">
        <v>151826.01999999999</v>
      </c>
      <c r="D14" s="11">
        <v>-151826.01999999999</v>
      </c>
      <c r="E14" s="19">
        <f t="shared" si="2"/>
        <v>0</v>
      </c>
      <c r="F14" s="11">
        <v>0</v>
      </c>
      <c r="G14" s="11">
        <v>0</v>
      </c>
      <c r="H14" s="19">
        <f t="shared" si="3"/>
        <v>0</v>
      </c>
    </row>
    <row r="15" spans="1:8" x14ac:dyDescent="0.25">
      <c r="A15" s="9"/>
      <c r="B15" s="10" t="s">
        <v>18</v>
      </c>
      <c r="C15" s="11">
        <v>0</v>
      </c>
      <c r="D15" s="11">
        <v>0</v>
      </c>
      <c r="E15" s="19">
        <f t="shared" si="2"/>
        <v>0</v>
      </c>
      <c r="F15" s="11">
        <v>0</v>
      </c>
      <c r="G15" s="11">
        <v>0</v>
      </c>
      <c r="H15" s="19">
        <f t="shared" si="3"/>
        <v>0</v>
      </c>
    </row>
    <row r="16" spans="1:8" x14ac:dyDescent="0.25">
      <c r="A16" s="9"/>
      <c r="B16" s="10" t="s">
        <v>19</v>
      </c>
      <c r="C16" s="11">
        <v>0</v>
      </c>
      <c r="D16" s="11">
        <v>0</v>
      </c>
      <c r="E16" s="19">
        <f t="shared" si="2"/>
        <v>0</v>
      </c>
      <c r="F16" s="11">
        <v>0</v>
      </c>
      <c r="G16" s="11">
        <v>0</v>
      </c>
      <c r="H16" s="19">
        <f t="shared" si="3"/>
        <v>0</v>
      </c>
    </row>
    <row r="17" spans="1:8" x14ac:dyDescent="0.25">
      <c r="A17" s="9"/>
      <c r="B17" s="10" t="s">
        <v>20</v>
      </c>
      <c r="C17" s="11">
        <v>0</v>
      </c>
      <c r="D17" s="11">
        <v>0</v>
      </c>
      <c r="E17" s="19">
        <f t="shared" si="2"/>
        <v>0</v>
      </c>
      <c r="F17" s="11">
        <v>0</v>
      </c>
      <c r="G17" s="11">
        <v>0</v>
      </c>
      <c r="H17" s="19">
        <f t="shared" si="3"/>
        <v>0</v>
      </c>
    </row>
    <row r="18" spans="1:8" x14ac:dyDescent="0.25">
      <c r="A18" s="25" t="s">
        <v>21</v>
      </c>
      <c r="B18" s="26"/>
      <c r="C18" s="23">
        <f t="shared" ref="C18:G18" si="4">SUM(C19:C27)</f>
        <v>3983003.99</v>
      </c>
      <c r="D18" s="23">
        <f t="shared" si="4"/>
        <v>4580666.3100000005</v>
      </c>
      <c r="E18" s="23">
        <f t="shared" si="4"/>
        <v>8563670.3000000007</v>
      </c>
      <c r="F18" s="23">
        <f t="shared" si="4"/>
        <v>5430057.5899999999</v>
      </c>
      <c r="G18" s="23">
        <f t="shared" si="4"/>
        <v>4816878.5200000005</v>
      </c>
      <c r="H18" s="23">
        <f>SUM(H19:H27)</f>
        <v>3133612.71</v>
      </c>
    </row>
    <row r="19" spans="1:8" x14ac:dyDescent="0.25">
      <c r="A19" s="9"/>
      <c r="B19" s="10" t="s">
        <v>22</v>
      </c>
      <c r="C19" s="11">
        <v>2096304.59</v>
      </c>
      <c r="D19" s="11">
        <v>2819641.96</v>
      </c>
      <c r="E19" s="19">
        <f>+D19+C19</f>
        <v>4915946.55</v>
      </c>
      <c r="F19" s="11">
        <v>3353464.19</v>
      </c>
      <c r="G19" s="11">
        <v>2740581.73</v>
      </c>
      <c r="H19" s="19">
        <f t="shared" si="3"/>
        <v>1562482.3599999999</v>
      </c>
    </row>
    <row r="20" spans="1:8" x14ac:dyDescent="0.25">
      <c r="A20" s="9"/>
      <c r="B20" s="10" t="s">
        <v>23</v>
      </c>
      <c r="C20" s="11">
        <v>109970.27</v>
      </c>
      <c r="D20" s="11">
        <v>-28863.18</v>
      </c>
      <c r="E20" s="19">
        <f t="shared" ref="E20:E57" si="5">+D20+C20</f>
        <v>81107.09</v>
      </c>
      <c r="F20" s="11">
        <v>75971.27</v>
      </c>
      <c r="G20" s="11">
        <v>75971.27</v>
      </c>
      <c r="H20" s="19">
        <f t="shared" si="3"/>
        <v>5135.8199999999924</v>
      </c>
    </row>
    <row r="21" spans="1:8" x14ac:dyDescent="0.25">
      <c r="A21" s="9"/>
      <c r="B21" s="10" t="s">
        <v>24</v>
      </c>
      <c r="C21" s="11">
        <v>0</v>
      </c>
      <c r="D21" s="11">
        <v>0</v>
      </c>
      <c r="E21" s="19">
        <f>+D21+C21</f>
        <v>0</v>
      </c>
      <c r="F21" s="11">
        <v>0</v>
      </c>
      <c r="G21" s="11">
        <v>0</v>
      </c>
      <c r="H21" s="19">
        <f t="shared" si="3"/>
        <v>0</v>
      </c>
    </row>
    <row r="22" spans="1:8" x14ac:dyDescent="0.25">
      <c r="A22" s="9"/>
      <c r="B22" s="10" t="s">
        <v>25</v>
      </c>
      <c r="C22" s="11">
        <v>457265.38</v>
      </c>
      <c r="D22" s="11">
        <v>278196.86</v>
      </c>
      <c r="E22" s="19">
        <f>+D22+C22</f>
        <v>735462.24</v>
      </c>
      <c r="F22" s="11">
        <v>713700.88</v>
      </c>
      <c r="G22" s="11">
        <v>713538.43</v>
      </c>
      <c r="H22" s="19">
        <f t="shared" si="3"/>
        <v>21761.359999999986</v>
      </c>
    </row>
    <row r="23" spans="1:8" x14ac:dyDescent="0.25">
      <c r="A23" s="9"/>
      <c r="B23" s="10" t="s">
        <v>26</v>
      </c>
      <c r="C23" s="11">
        <v>43195.85</v>
      </c>
      <c r="D23" s="11">
        <v>89775.81</v>
      </c>
      <c r="E23" s="19">
        <f t="shared" si="5"/>
        <v>132971.66</v>
      </c>
      <c r="F23" s="11">
        <v>95827.35</v>
      </c>
      <c r="G23" s="11">
        <v>95827.35</v>
      </c>
      <c r="H23" s="19">
        <f t="shared" si="3"/>
        <v>37144.31</v>
      </c>
    </row>
    <row r="24" spans="1:8" x14ac:dyDescent="0.25">
      <c r="A24" s="9"/>
      <c r="B24" s="10" t="s">
        <v>27</v>
      </c>
      <c r="C24" s="11">
        <v>739842.33</v>
      </c>
      <c r="D24" s="11">
        <v>-194887.84</v>
      </c>
      <c r="E24" s="19">
        <f t="shared" si="5"/>
        <v>544954.49</v>
      </c>
      <c r="F24" s="11">
        <v>544954.49</v>
      </c>
      <c r="G24" s="11">
        <v>544820.32999999996</v>
      </c>
      <c r="H24" s="19">
        <f t="shared" si="3"/>
        <v>0</v>
      </c>
    </row>
    <row r="25" spans="1:8" x14ac:dyDescent="0.25">
      <c r="A25" s="9"/>
      <c r="B25" s="10" t="s">
        <v>28</v>
      </c>
      <c r="C25" s="11">
        <v>109249.2</v>
      </c>
      <c r="D25" s="11">
        <v>1520948.04</v>
      </c>
      <c r="E25" s="19">
        <f t="shared" si="5"/>
        <v>1630197.24</v>
      </c>
      <c r="F25" s="11">
        <v>136520.25</v>
      </c>
      <c r="G25" s="11">
        <v>136520.25</v>
      </c>
      <c r="H25" s="19">
        <f t="shared" si="3"/>
        <v>1493676.99</v>
      </c>
    </row>
    <row r="26" spans="1:8" x14ac:dyDescent="0.25">
      <c r="A26" s="9"/>
      <c r="B26" s="10" t="s">
        <v>29</v>
      </c>
      <c r="C26" s="11">
        <v>0</v>
      </c>
      <c r="D26" s="11">
        <v>0</v>
      </c>
      <c r="E26" s="19">
        <f t="shared" si="5"/>
        <v>0</v>
      </c>
      <c r="F26" s="11">
        <v>0</v>
      </c>
      <c r="G26" s="11">
        <v>0</v>
      </c>
      <c r="H26" s="19">
        <f t="shared" si="3"/>
        <v>0</v>
      </c>
    </row>
    <row r="27" spans="1:8" x14ac:dyDescent="0.25">
      <c r="A27" s="9"/>
      <c r="B27" s="10" t="s">
        <v>30</v>
      </c>
      <c r="C27" s="11">
        <v>427176.37</v>
      </c>
      <c r="D27" s="11">
        <v>95854.66</v>
      </c>
      <c r="E27" s="19">
        <f t="shared" si="5"/>
        <v>523031.03</v>
      </c>
      <c r="F27" s="11">
        <v>509619.16</v>
      </c>
      <c r="G27" s="11">
        <v>509619.16</v>
      </c>
      <c r="H27" s="19">
        <f t="shared" si="3"/>
        <v>13411.870000000054</v>
      </c>
    </row>
    <row r="28" spans="1:8" x14ac:dyDescent="0.25">
      <c r="A28" s="25" t="s">
        <v>31</v>
      </c>
      <c r="B28" s="26"/>
      <c r="C28" s="23">
        <f t="shared" ref="C28:H28" si="6">SUM(C29:C37)</f>
        <v>12437650.000000002</v>
      </c>
      <c r="D28" s="23">
        <f t="shared" si="6"/>
        <v>1906798.49</v>
      </c>
      <c r="E28" s="23">
        <f t="shared" si="6"/>
        <v>14344448.490000002</v>
      </c>
      <c r="F28" s="23">
        <f t="shared" si="6"/>
        <v>12803813.109999999</v>
      </c>
      <c r="G28" s="23">
        <f t="shared" si="6"/>
        <v>12789329.240000002</v>
      </c>
      <c r="H28" s="23">
        <f t="shared" si="6"/>
        <v>1540635.3800000008</v>
      </c>
    </row>
    <row r="29" spans="1:8" x14ac:dyDescent="0.25">
      <c r="A29" s="9"/>
      <c r="B29" s="10" t="s">
        <v>32</v>
      </c>
      <c r="C29" s="11">
        <v>1578351.86</v>
      </c>
      <c r="D29" s="11">
        <v>113728.75</v>
      </c>
      <c r="E29" s="19">
        <f t="shared" si="5"/>
        <v>1692080.61</v>
      </c>
      <c r="F29" s="11">
        <v>1540522.52</v>
      </c>
      <c r="G29" s="11">
        <v>1540522.52</v>
      </c>
      <c r="H29" s="19">
        <f t="shared" si="3"/>
        <v>151558.09000000008</v>
      </c>
    </row>
    <row r="30" spans="1:8" x14ac:dyDescent="0.25">
      <c r="A30" s="9"/>
      <c r="B30" s="10" t="s">
        <v>33</v>
      </c>
      <c r="C30" s="11">
        <v>720073.4</v>
      </c>
      <c r="D30" s="11">
        <v>74279.77</v>
      </c>
      <c r="E30" s="19">
        <f t="shared" si="5"/>
        <v>794353.17</v>
      </c>
      <c r="F30" s="11">
        <v>630689.03</v>
      </c>
      <c r="G30" s="11">
        <v>630689.03</v>
      </c>
      <c r="H30" s="19">
        <f t="shared" si="3"/>
        <v>163664.14000000001</v>
      </c>
    </row>
    <row r="31" spans="1:8" x14ac:dyDescent="0.25">
      <c r="A31" s="9"/>
      <c r="B31" s="10" t="s">
        <v>34</v>
      </c>
      <c r="C31" s="11">
        <v>3430491.9</v>
      </c>
      <c r="D31" s="11">
        <v>817670.75</v>
      </c>
      <c r="E31" s="19">
        <f t="shared" si="5"/>
        <v>4248162.6500000004</v>
      </c>
      <c r="F31" s="11">
        <v>3696616.71</v>
      </c>
      <c r="G31" s="11">
        <v>3682780.72</v>
      </c>
      <c r="H31" s="19">
        <f t="shared" si="3"/>
        <v>551545.94000000041</v>
      </c>
    </row>
    <row r="32" spans="1:8" x14ac:dyDescent="0.25">
      <c r="A32" s="9"/>
      <c r="B32" s="10" t="s">
        <v>35</v>
      </c>
      <c r="C32" s="11">
        <v>568235.06000000006</v>
      </c>
      <c r="D32" s="11">
        <v>-86348.22</v>
      </c>
      <c r="E32" s="19">
        <f t="shared" si="5"/>
        <v>481886.84000000008</v>
      </c>
      <c r="F32" s="11">
        <v>479274.88</v>
      </c>
      <c r="G32" s="11">
        <v>479274.88</v>
      </c>
      <c r="H32" s="19">
        <f t="shared" si="3"/>
        <v>2611.9600000000792</v>
      </c>
    </row>
    <row r="33" spans="1:8" x14ac:dyDescent="0.25">
      <c r="A33" s="9"/>
      <c r="B33" s="10" t="s">
        <v>36</v>
      </c>
      <c r="C33" s="11">
        <v>2099722.8199999998</v>
      </c>
      <c r="D33" s="11">
        <v>612692.38</v>
      </c>
      <c r="E33" s="19">
        <f t="shared" si="5"/>
        <v>2712415.1999999997</v>
      </c>
      <c r="F33" s="11">
        <v>2292758.0099999998</v>
      </c>
      <c r="G33" s="11">
        <v>2292758.0099999998</v>
      </c>
      <c r="H33" s="19">
        <f t="shared" si="3"/>
        <v>419657.18999999994</v>
      </c>
    </row>
    <row r="34" spans="1:8" x14ac:dyDescent="0.25">
      <c r="A34" s="9"/>
      <c r="B34" s="10" t="s">
        <v>37</v>
      </c>
      <c r="C34" s="11">
        <v>282332</v>
      </c>
      <c r="D34" s="11">
        <v>88878.97</v>
      </c>
      <c r="E34" s="19">
        <f t="shared" si="5"/>
        <v>371210.97</v>
      </c>
      <c r="F34" s="11">
        <v>332739.63</v>
      </c>
      <c r="G34" s="11">
        <v>332739.63</v>
      </c>
      <c r="H34" s="19">
        <f t="shared" si="3"/>
        <v>38471.339999999967</v>
      </c>
    </row>
    <row r="35" spans="1:8" x14ac:dyDescent="0.25">
      <c r="A35" s="9"/>
      <c r="B35" s="10" t="s">
        <v>38</v>
      </c>
      <c r="C35" s="11">
        <v>231286.5</v>
      </c>
      <c r="D35" s="11">
        <v>-18070.37</v>
      </c>
      <c r="E35" s="19">
        <f t="shared" si="5"/>
        <v>213216.13</v>
      </c>
      <c r="F35" s="11">
        <v>206498.77</v>
      </c>
      <c r="G35" s="11">
        <v>206339.76</v>
      </c>
      <c r="H35" s="19">
        <f t="shared" si="3"/>
        <v>6717.3600000000151</v>
      </c>
    </row>
    <row r="36" spans="1:8" x14ac:dyDescent="0.25">
      <c r="A36" s="9"/>
      <c r="B36" s="10" t="s">
        <v>39</v>
      </c>
      <c r="C36" s="11">
        <v>228350.88</v>
      </c>
      <c r="D36" s="11">
        <v>325717</v>
      </c>
      <c r="E36" s="19">
        <f t="shared" si="5"/>
        <v>554067.88</v>
      </c>
      <c r="F36" s="11">
        <v>347658.52</v>
      </c>
      <c r="G36" s="11">
        <v>347169.65</v>
      </c>
      <c r="H36" s="19">
        <f t="shared" si="3"/>
        <v>206409.36</v>
      </c>
    </row>
    <row r="37" spans="1:8" x14ac:dyDescent="0.25">
      <c r="A37" s="9"/>
      <c r="B37" s="10" t="s">
        <v>40</v>
      </c>
      <c r="C37" s="11">
        <v>3298805.58</v>
      </c>
      <c r="D37" s="11">
        <v>-21750.54</v>
      </c>
      <c r="E37" s="19">
        <f t="shared" si="5"/>
        <v>3277055.04</v>
      </c>
      <c r="F37" s="11">
        <v>3277055.04</v>
      </c>
      <c r="G37" s="11">
        <v>3277055.04</v>
      </c>
      <c r="H37" s="19">
        <f t="shared" si="3"/>
        <v>0</v>
      </c>
    </row>
    <row r="38" spans="1:8" x14ac:dyDescent="0.25">
      <c r="A38" s="25" t="s">
        <v>41</v>
      </c>
      <c r="B38" s="26"/>
      <c r="C38" s="23">
        <f t="shared" ref="C38:H38" si="7">SUM(C39:C47)</f>
        <v>1930280</v>
      </c>
      <c r="D38" s="23">
        <f t="shared" si="7"/>
        <v>-358761.58</v>
      </c>
      <c r="E38" s="23">
        <f t="shared" si="7"/>
        <v>1571518.42</v>
      </c>
      <c r="F38" s="23">
        <f t="shared" si="7"/>
        <v>1151132.43</v>
      </c>
      <c r="G38" s="23">
        <f t="shared" si="7"/>
        <v>1151132.43</v>
      </c>
      <c r="H38" s="23">
        <f t="shared" si="7"/>
        <v>420385.99</v>
      </c>
    </row>
    <row r="39" spans="1:8" x14ac:dyDescent="0.25">
      <c r="A39" s="9"/>
      <c r="B39" s="10" t="s">
        <v>42</v>
      </c>
      <c r="C39" s="11">
        <v>0</v>
      </c>
      <c r="D39" s="11">
        <v>0</v>
      </c>
      <c r="E39" s="19">
        <f t="shared" si="5"/>
        <v>0</v>
      </c>
      <c r="F39" s="11">
        <v>0</v>
      </c>
      <c r="G39" s="11">
        <v>0</v>
      </c>
      <c r="H39" s="19">
        <f t="shared" si="3"/>
        <v>0</v>
      </c>
    </row>
    <row r="40" spans="1:8" x14ac:dyDescent="0.25">
      <c r="A40" s="9"/>
      <c r="B40" s="10" t="s">
        <v>43</v>
      </c>
      <c r="C40" s="11">
        <v>0</v>
      </c>
      <c r="D40" s="11">
        <v>0</v>
      </c>
      <c r="E40" s="19">
        <f t="shared" si="5"/>
        <v>0</v>
      </c>
      <c r="F40" s="11">
        <v>0</v>
      </c>
      <c r="G40" s="11">
        <v>0</v>
      </c>
      <c r="H40" s="19">
        <f t="shared" si="3"/>
        <v>0</v>
      </c>
    </row>
    <row r="41" spans="1:8" x14ac:dyDescent="0.25">
      <c r="A41" s="9"/>
      <c r="B41" s="10" t="s">
        <v>44</v>
      </c>
      <c r="C41" s="11">
        <v>0</v>
      </c>
      <c r="D41" s="11">
        <v>0</v>
      </c>
      <c r="E41" s="19">
        <f t="shared" si="5"/>
        <v>0</v>
      </c>
      <c r="F41" s="11">
        <v>0</v>
      </c>
      <c r="G41" s="11">
        <v>0</v>
      </c>
      <c r="H41" s="19">
        <f t="shared" si="3"/>
        <v>0</v>
      </c>
    </row>
    <row r="42" spans="1:8" x14ac:dyDescent="0.25">
      <c r="A42" s="9"/>
      <c r="B42" s="10" t="s">
        <v>45</v>
      </c>
      <c r="C42" s="11">
        <v>1930280</v>
      </c>
      <c r="D42" s="11">
        <v>-358761.58</v>
      </c>
      <c r="E42" s="19">
        <f t="shared" si="5"/>
        <v>1571518.42</v>
      </c>
      <c r="F42" s="11">
        <v>1151132.43</v>
      </c>
      <c r="G42" s="11">
        <v>1151132.43</v>
      </c>
      <c r="H42" s="19">
        <f t="shared" si="3"/>
        <v>420385.99</v>
      </c>
    </row>
    <row r="43" spans="1:8" x14ac:dyDescent="0.25">
      <c r="A43" s="9"/>
      <c r="B43" s="10" t="s">
        <v>46</v>
      </c>
      <c r="C43" s="11">
        <v>0</v>
      </c>
      <c r="D43" s="11">
        <v>0</v>
      </c>
      <c r="E43" s="19">
        <f t="shared" si="5"/>
        <v>0</v>
      </c>
      <c r="F43" s="11">
        <v>0</v>
      </c>
      <c r="G43" s="11">
        <v>0</v>
      </c>
      <c r="H43" s="19">
        <f t="shared" si="3"/>
        <v>0</v>
      </c>
    </row>
    <row r="44" spans="1:8" x14ac:dyDescent="0.25">
      <c r="A44" s="9"/>
      <c r="B44" s="10" t="s">
        <v>47</v>
      </c>
      <c r="C44" s="11">
        <v>0</v>
      </c>
      <c r="D44" s="11">
        <v>0</v>
      </c>
      <c r="E44" s="19">
        <f t="shared" si="5"/>
        <v>0</v>
      </c>
      <c r="F44" s="11">
        <v>0</v>
      </c>
      <c r="G44" s="11">
        <v>0</v>
      </c>
      <c r="H44" s="19">
        <f t="shared" si="3"/>
        <v>0</v>
      </c>
    </row>
    <row r="45" spans="1:8" x14ac:dyDescent="0.25">
      <c r="A45" s="9"/>
      <c r="B45" s="10" t="s">
        <v>48</v>
      </c>
      <c r="C45" s="11">
        <v>0</v>
      </c>
      <c r="D45" s="11">
        <v>0</v>
      </c>
      <c r="E45" s="19">
        <f t="shared" si="5"/>
        <v>0</v>
      </c>
      <c r="F45" s="11">
        <v>0</v>
      </c>
      <c r="G45" s="11">
        <v>0</v>
      </c>
      <c r="H45" s="19">
        <f t="shared" si="3"/>
        <v>0</v>
      </c>
    </row>
    <row r="46" spans="1:8" x14ac:dyDescent="0.25">
      <c r="A46" s="9"/>
      <c r="B46" s="10" t="s">
        <v>49</v>
      </c>
      <c r="C46" s="11">
        <v>0</v>
      </c>
      <c r="D46" s="11">
        <v>0</v>
      </c>
      <c r="E46" s="19">
        <f t="shared" si="5"/>
        <v>0</v>
      </c>
      <c r="F46" s="11">
        <v>0</v>
      </c>
      <c r="G46" s="11">
        <v>0</v>
      </c>
      <c r="H46" s="19">
        <f t="shared" si="3"/>
        <v>0</v>
      </c>
    </row>
    <row r="47" spans="1:8" x14ac:dyDescent="0.25">
      <c r="A47" s="9"/>
      <c r="B47" s="10" t="s">
        <v>50</v>
      </c>
      <c r="C47" s="11">
        <v>0</v>
      </c>
      <c r="D47" s="11">
        <v>0</v>
      </c>
      <c r="E47" s="19">
        <f t="shared" si="5"/>
        <v>0</v>
      </c>
      <c r="F47" s="11">
        <v>0</v>
      </c>
      <c r="G47" s="11">
        <v>0</v>
      </c>
      <c r="H47" s="19">
        <f t="shared" si="3"/>
        <v>0</v>
      </c>
    </row>
    <row r="48" spans="1:8" x14ac:dyDescent="0.25">
      <c r="A48" s="25" t="s">
        <v>51</v>
      </c>
      <c r="B48" s="26"/>
      <c r="C48" s="23">
        <f t="shared" ref="C48:H48" si="8">SUM(C49:C57)</f>
        <v>1837709</v>
      </c>
      <c r="D48" s="23">
        <f t="shared" si="8"/>
        <v>3114725.4</v>
      </c>
      <c r="E48" s="23">
        <f t="shared" si="8"/>
        <v>4952434.4000000004</v>
      </c>
      <c r="F48" s="23">
        <f t="shared" si="8"/>
        <v>4494163.57</v>
      </c>
      <c r="G48" s="23">
        <f t="shared" si="8"/>
        <v>2814521.58</v>
      </c>
      <c r="H48" s="23">
        <f t="shared" si="8"/>
        <v>458270.82999999984</v>
      </c>
    </row>
    <row r="49" spans="1:8" x14ac:dyDescent="0.25">
      <c r="A49" s="9"/>
      <c r="B49" s="10" t="s">
        <v>52</v>
      </c>
      <c r="C49" s="11">
        <v>110000</v>
      </c>
      <c r="D49" s="11">
        <v>1844285.98</v>
      </c>
      <c r="E49" s="19">
        <f t="shared" si="5"/>
        <v>1954285.98</v>
      </c>
      <c r="F49" s="11">
        <v>1628099.98</v>
      </c>
      <c r="G49" s="11">
        <v>1291695.18</v>
      </c>
      <c r="H49" s="19">
        <f t="shared" si="3"/>
        <v>326186</v>
      </c>
    </row>
    <row r="50" spans="1:8" x14ac:dyDescent="0.25">
      <c r="A50" s="9"/>
      <c r="B50" s="10" t="s">
        <v>53</v>
      </c>
      <c r="C50" s="11">
        <v>70349</v>
      </c>
      <c r="D50" s="11">
        <v>1046209.92</v>
      </c>
      <c r="E50" s="19">
        <f t="shared" si="5"/>
        <v>1116558.92</v>
      </c>
      <c r="F50" s="11">
        <v>1114954.0900000001</v>
      </c>
      <c r="G50" s="11">
        <v>621907.39</v>
      </c>
      <c r="H50" s="19">
        <f t="shared" si="3"/>
        <v>1604.8299999998417</v>
      </c>
    </row>
    <row r="51" spans="1:8" x14ac:dyDescent="0.25">
      <c r="A51" s="9"/>
      <c r="B51" s="10" t="s">
        <v>54</v>
      </c>
      <c r="C51" s="11">
        <v>0</v>
      </c>
      <c r="D51" s="11">
        <v>0</v>
      </c>
      <c r="E51" s="19">
        <f t="shared" si="5"/>
        <v>0</v>
      </c>
      <c r="F51" s="11">
        <v>0</v>
      </c>
      <c r="G51" s="11">
        <v>0</v>
      </c>
      <c r="H51" s="19">
        <f t="shared" si="3"/>
        <v>0</v>
      </c>
    </row>
    <row r="52" spans="1:8" x14ac:dyDescent="0.25">
      <c r="A52" s="9"/>
      <c r="B52" s="10" t="s">
        <v>55</v>
      </c>
      <c r="C52" s="11">
        <v>0</v>
      </c>
      <c r="D52" s="11">
        <v>428590</v>
      </c>
      <c r="E52" s="19">
        <f t="shared" si="5"/>
        <v>428590</v>
      </c>
      <c r="F52" s="11">
        <v>428590</v>
      </c>
      <c r="G52" s="11">
        <v>428590</v>
      </c>
      <c r="H52" s="19">
        <f t="shared" si="3"/>
        <v>0</v>
      </c>
    </row>
    <row r="53" spans="1:8" x14ac:dyDescent="0.25">
      <c r="A53" s="9"/>
      <c r="B53" s="10" t="s">
        <v>56</v>
      </c>
      <c r="C53" s="11">
        <v>0</v>
      </c>
      <c r="D53" s="11">
        <v>0</v>
      </c>
      <c r="E53" s="19">
        <f t="shared" si="5"/>
        <v>0</v>
      </c>
      <c r="F53" s="11">
        <v>0</v>
      </c>
      <c r="G53" s="11">
        <v>0</v>
      </c>
      <c r="H53" s="19">
        <f t="shared" si="3"/>
        <v>0</v>
      </c>
    </row>
    <row r="54" spans="1:8" x14ac:dyDescent="0.25">
      <c r="A54" s="9"/>
      <c r="B54" s="10" t="s">
        <v>57</v>
      </c>
      <c r="C54" s="11">
        <v>1657360</v>
      </c>
      <c r="D54" s="11">
        <v>-204360.5</v>
      </c>
      <c r="E54" s="19">
        <f t="shared" si="5"/>
        <v>1452999.5</v>
      </c>
      <c r="F54" s="11">
        <v>1322519.5</v>
      </c>
      <c r="G54" s="11">
        <v>472329.01</v>
      </c>
      <c r="H54" s="19">
        <f t="shared" si="3"/>
        <v>130480</v>
      </c>
    </row>
    <row r="55" spans="1:8" x14ac:dyDescent="0.25">
      <c r="A55" s="9"/>
      <c r="B55" s="10" t="s">
        <v>58</v>
      </c>
      <c r="C55" s="11">
        <v>0</v>
      </c>
      <c r="D55" s="11">
        <v>0</v>
      </c>
      <c r="E55" s="19">
        <f t="shared" si="5"/>
        <v>0</v>
      </c>
      <c r="F55" s="11">
        <v>0</v>
      </c>
      <c r="G55" s="11">
        <v>0</v>
      </c>
      <c r="H55" s="19">
        <f t="shared" si="3"/>
        <v>0</v>
      </c>
    </row>
    <row r="56" spans="1:8" x14ac:dyDescent="0.25">
      <c r="A56" s="9"/>
      <c r="B56" s="10" t="s">
        <v>59</v>
      </c>
      <c r="C56" s="11">
        <v>0</v>
      </c>
      <c r="D56" s="11">
        <v>0</v>
      </c>
      <c r="E56" s="19">
        <f t="shared" si="5"/>
        <v>0</v>
      </c>
      <c r="F56" s="11">
        <v>0</v>
      </c>
      <c r="G56" s="11">
        <v>0</v>
      </c>
      <c r="H56" s="19">
        <f t="shared" si="3"/>
        <v>0</v>
      </c>
    </row>
    <row r="57" spans="1:8" x14ac:dyDescent="0.25">
      <c r="A57" s="9"/>
      <c r="B57" s="10" t="s">
        <v>60</v>
      </c>
      <c r="C57" s="11">
        <v>0</v>
      </c>
      <c r="D57" s="11">
        <v>0</v>
      </c>
      <c r="E57" s="19">
        <f t="shared" si="5"/>
        <v>0</v>
      </c>
      <c r="F57" s="11">
        <v>0</v>
      </c>
      <c r="G57" s="11">
        <v>0</v>
      </c>
      <c r="H57" s="19">
        <f t="shared" si="3"/>
        <v>0</v>
      </c>
    </row>
    <row r="58" spans="1:8" x14ac:dyDescent="0.25">
      <c r="A58" s="25" t="s">
        <v>61</v>
      </c>
      <c r="B58" s="26"/>
      <c r="C58" s="23">
        <f t="shared" ref="C58:H58" si="9">SUM(C59:C61)</f>
        <v>0</v>
      </c>
      <c r="D58" s="23">
        <f t="shared" si="9"/>
        <v>0</v>
      </c>
      <c r="E58" s="23">
        <f t="shared" si="9"/>
        <v>0</v>
      </c>
      <c r="F58" s="23">
        <f t="shared" si="9"/>
        <v>0</v>
      </c>
      <c r="G58" s="23">
        <f t="shared" si="9"/>
        <v>0</v>
      </c>
      <c r="H58" s="23">
        <f t="shared" si="9"/>
        <v>0</v>
      </c>
    </row>
    <row r="59" spans="1:8" x14ac:dyDescent="0.25">
      <c r="A59" s="17"/>
      <c r="B59" s="18" t="s">
        <v>62</v>
      </c>
      <c r="C59" s="11">
        <v>0</v>
      </c>
      <c r="D59" s="11">
        <v>0</v>
      </c>
      <c r="E59" s="19">
        <f>SUM(C59,D59)</f>
        <v>0</v>
      </c>
      <c r="F59" s="11">
        <v>0</v>
      </c>
      <c r="G59" s="11">
        <v>0</v>
      </c>
      <c r="H59" s="19">
        <f t="shared" ref="H59:H73" si="10">SUM(E59-F59)</f>
        <v>0</v>
      </c>
    </row>
    <row r="60" spans="1:8" x14ac:dyDescent="0.25">
      <c r="A60" s="17"/>
      <c r="B60" s="18" t="s">
        <v>63</v>
      </c>
      <c r="C60" s="11">
        <v>0</v>
      </c>
      <c r="D60" s="11">
        <v>0</v>
      </c>
      <c r="E60" s="19">
        <f>SUM(C60,D60)</f>
        <v>0</v>
      </c>
      <c r="F60" s="11">
        <v>0</v>
      </c>
      <c r="G60" s="11">
        <v>0</v>
      </c>
      <c r="H60" s="19">
        <f t="shared" si="10"/>
        <v>0</v>
      </c>
    </row>
    <row r="61" spans="1:8" x14ac:dyDescent="0.25">
      <c r="A61" s="9"/>
      <c r="B61" s="10" t="s">
        <v>64</v>
      </c>
      <c r="C61" s="11">
        <v>0</v>
      </c>
      <c r="D61" s="11">
        <v>0</v>
      </c>
      <c r="E61" s="19">
        <f>SUM(C61,D61)</f>
        <v>0</v>
      </c>
      <c r="F61" s="11">
        <v>0</v>
      </c>
      <c r="G61" s="11">
        <v>0</v>
      </c>
      <c r="H61" s="19">
        <f t="shared" si="10"/>
        <v>0</v>
      </c>
    </row>
    <row r="62" spans="1:8" x14ac:dyDescent="0.25">
      <c r="A62" s="25" t="s">
        <v>65</v>
      </c>
      <c r="B62" s="26"/>
      <c r="C62" s="23">
        <f t="shared" ref="C62:H62" si="11">SUM(C63:C69)</f>
        <v>0</v>
      </c>
      <c r="D62" s="23">
        <f t="shared" si="11"/>
        <v>0</v>
      </c>
      <c r="E62" s="23">
        <f t="shared" si="11"/>
        <v>0</v>
      </c>
      <c r="F62" s="23">
        <f t="shared" si="11"/>
        <v>0</v>
      </c>
      <c r="G62" s="23">
        <f t="shared" si="11"/>
        <v>0</v>
      </c>
      <c r="H62" s="23">
        <f t="shared" si="11"/>
        <v>0</v>
      </c>
    </row>
    <row r="63" spans="1:8" x14ac:dyDescent="0.25">
      <c r="A63" s="9"/>
      <c r="B63" s="10" t="s">
        <v>66</v>
      </c>
      <c r="C63" s="11">
        <v>0</v>
      </c>
      <c r="D63" s="11">
        <v>0</v>
      </c>
      <c r="E63" s="19">
        <f t="shared" ref="E63:E73" si="12">SUM(C63,D63)</f>
        <v>0</v>
      </c>
      <c r="F63" s="11">
        <v>0</v>
      </c>
      <c r="G63" s="11">
        <v>0</v>
      </c>
      <c r="H63" s="19">
        <f t="shared" si="10"/>
        <v>0</v>
      </c>
    </row>
    <row r="64" spans="1:8" x14ac:dyDescent="0.25">
      <c r="A64" s="9"/>
      <c r="B64" s="10" t="s">
        <v>67</v>
      </c>
      <c r="C64" s="11">
        <v>0</v>
      </c>
      <c r="D64" s="11">
        <v>0</v>
      </c>
      <c r="E64" s="19">
        <f t="shared" si="12"/>
        <v>0</v>
      </c>
      <c r="F64" s="11">
        <v>0</v>
      </c>
      <c r="G64" s="11">
        <v>0</v>
      </c>
      <c r="H64" s="19">
        <f t="shared" si="10"/>
        <v>0</v>
      </c>
    </row>
    <row r="65" spans="1:8" x14ac:dyDescent="0.25">
      <c r="A65" s="9"/>
      <c r="B65" s="10" t="s">
        <v>68</v>
      </c>
      <c r="C65" s="11">
        <v>0</v>
      </c>
      <c r="D65" s="11">
        <v>0</v>
      </c>
      <c r="E65" s="19">
        <f t="shared" si="12"/>
        <v>0</v>
      </c>
      <c r="F65" s="11">
        <v>0</v>
      </c>
      <c r="G65" s="11">
        <v>0</v>
      </c>
      <c r="H65" s="19">
        <f t="shared" si="10"/>
        <v>0</v>
      </c>
    </row>
    <row r="66" spans="1:8" x14ac:dyDescent="0.25">
      <c r="A66" s="9"/>
      <c r="B66" s="10" t="s">
        <v>69</v>
      </c>
      <c r="C66" s="11">
        <v>0</v>
      </c>
      <c r="D66" s="11">
        <v>0</v>
      </c>
      <c r="E66" s="19">
        <f t="shared" si="12"/>
        <v>0</v>
      </c>
      <c r="F66" s="11">
        <v>0</v>
      </c>
      <c r="G66" s="11">
        <v>0</v>
      </c>
      <c r="H66" s="19">
        <f t="shared" si="10"/>
        <v>0</v>
      </c>
    </row>
    <row r="67" spans="1:8" ht="25.5" x14ac:dyDescent="0.25">
      <c r="A67" s="9"/>
      <c r="B67" s="14" t="s">
        <v>70</v>
      </c>
      <c r="C67" s="11">
        <v>0</v>
      </c>
      <c r="D67" s="11">
        <v>0</v>
      </c>
      <c r="E67" s="19">
        <f t="shared" si="12"/>
        <v>0</v>
      </c>
      <c r="F67" s="11">
        <v>0</v>
      </c>
      <c r="G67" s="11">
        <v>0</v>
      </c>
      <c r="H67" s="19">
        <f t="shared" si="10"/>
        <v>0</v>
      </c>
    </row>
    <row r="68" spans="1:8" x14ac:dyDescent="0.25">
      <c r="A68" s="9"/>
      <c r="B68" s="10" t="s">
        <v>71</v>
      </c>
      <c r="C68" s="11">
        <v>0</v>
      </c>
      <c r="D68" s="11">
        <v>0</v>
      </c>
      <c r="E68" s="19">
        <f t="shared" si="12"/>
        <v>0</v>
      </c>
      <c r="F68" s="11">
        <v>0</v>
      </c>
      <c r="G68" s="11">
        <v>0</v>
      </c>
      <c r="H68" s="19">
        <f t="shared" si="10"/>
        <v>0</v>
      </c>
    </row>
    <row r="69" spans="1:8" x14ac:dyDescent="0.25">
      <c r="A69" s="9"/>
      <c r="B69" s="10" t="s">
        <v>72</v>
      </c>
      <c r="C69" s="11">
        <v>0</v>
      </c>
      <c r="D69" s="11">
        <v>0</v>
      </c>
      <c r="E69" s="19">
        <f t="shared" si="12"/>
        <v>0</v>
      </c>
      <c r="F69" s="11">
        <v>0</v>
      </c>
      <c r="G69" s="11">
        <v>0</v>
      </c>
      <c r="H69" s="19">
        <f t="shared" si="10"/>
        <v>0</v>
      </c>
    </row>
    <row r="70" spans="1:8" x14ac:dyDescent="0.25">
      <c r="A70" s="25" t="s">
        <v>73</v>
      </c>
      <c r="B70" s="26"/>
      <c r="C70" s="23">
        <f t="shared" ref="C70:H70" si="13">SUM(C71:C73)</f>
        <v>0</v>
      </c>
      <c r="D70" s="23">
        <f t="shared" si="13"/>
        <v>0</v>
      </c>
      <c r="E70" s="23">
        <f t="shared" si="13"/>
        <v>0</v>
      </c>
      <c r="F70" s="23">
        <f t="shared" si="13"/>
        <v>0</v>
      </c>
      <c r="G70" s="23">
        <f t="shared" si="13"/>
        <v>0</v>
      </c>
      <c r="H70" s="23">
        <f t="shared" si="13"/>
        <v>0</v>
      </c>
    </row>
    <row r="71" spans="1:8" x14ac:dyDescent="0.25">
      <c r="A71" s="9"/>
      <c r="B71" s="10" t="s">
        <v>74</v>
      </c>
      <c r="C71" s="15">
        <v>0</v>
      </c>
      <c r="D71" s="11">
        <v>0</v>
      </c>
      <c r="E71" s="19">
        <f t="shared" si="12"/>
        <v>0</v>
      </c>
      <c r="F71" s="11">
        <v>0</v>
      </c>
      <c r="G71" s="11">
        <v>0</v>
      </c>
      <c r="H71" s="19">
        <f t="shared" si="10"/>
        <v>0</v>
      </c>
    </row>
    <row r="72" spans="1:8" x14ac:dyDescent="0.25">
      <c r="A72" s="9"/>
      <c r="B72" s="10" t="s">
        <v>75</v>
      </c>
      <c r="C72" s="11">
        <v>0</v>
      </c>
      <c r="D72" s="11">
        <v>0</v>
      </c>
      <c r="E72" s="19">
        <f t="shared" si="12"/>
        <v>0</v>
      </c>
      <c r="F72" s="11">
        <v>0</v>
      </c>
      <c r="G72" s="11">
        <v>0</v>
      </c>
      <c r="H72" s="19">
        <f t="shared" si="10"/>
        <v>0</v>
      </c>
    </row>
    <row r="73" spans="1:8" x14ac:dyDescent="0.25">
      <c r="A73" s="9"/>
      <c r="B73" s="10" t="s">
        <v>76</v>
      </c>
      <c r="C73" s="11">
        <v>0</v>
      </c>
      <c r="D73" s="11">
        <v>0</v>
      </c>
      <c r="E73" s="19">
        <f t="shared" si="12"/>
        <v>0</v>
      </c>
      <c r="F73" s="11">
        <v>0</v>
      </c>
      <c r="G73" s="11">
        <v>0</v>
      </c>
      <c r="H73" s="19">
        <f t="shared" si="10"/>
        <v>0</v>
      </c>
    </row>
    <row r="74" spans="1:8" x14ac:dyDescent="0.25">
      <c r="A74" s="25" t="s">
        <v>77</v>
      </c>
      <c r="B74" s="26"/>
      <c r="C74" s="23">
        <f t="shared" ref="C74:H74" si="14">SUM(C75:C81)</f>
        <v>0</v>
      </c>
      <c r="D74" s="23">
        <f t="shared" si="14"/>
        <v>0</v>
      </c>
      <c r="E74" s="23">
        <f t="shared" si="14"/>
        <v>0</v>
      </c>
      <c r="F74" s="23">
        <f t="shared" si="14"/>
        <v>0</v>
      </c>
      <c r="G74" s="23">
        <f t="shared" si="14"/>
        <v>0</v>
      </c>
      <c r="H74" s="23">
        <f t="shared" si="14"/>
        <v>0</v>
      </c>
    </row>
    <row r="75" spans="1:8" x14ac:dyDescent="0.25">
      <c r="A75" s="9"/>
      <c r="B75" s="10" t="s">
        <v>78</v>
      </c>
      <c r="C75" s="11">
        <v>0</v>
      </c>
      <c r="D75" s="16">
        <v>0</v>
      </c>
      <c r="E75" s="19">
        <f t="shared" ref="E75:E81" si="15">SUM(C75,D75)</f>
        <v>0</v>
      </c>
      <c r="F75" s="16">
        <v>0</v>
      </c>
      <c r="G75" s="16">
        <v>0</v>
      </c>
      <c r="H75" s="19">
        <f>SUM(E75-F75)</f>
        <v>0</v>
      </c>
    </row>
    <row r="76" spans="1:8" x14ac:dyDescent="0.25">
      <c r="A76" s="9"/>
      <c r="B76" s="10" t="s">
        <v>79</v>
      </c>
      <c r="C76" s="11">
        <v>0</v>
      </c>
      <c r="D76" s="16">
        <v>0</v>
      </c>
      <c r="E76" s="19">
        <f t="shared" si="15"/>
        <v>0</v>
      </c>
      <c r="F76" s="16">
        <v>0</v>
      </c>
      <c r="G76" s="16">
        <v>0</v>
      </c>
      <c r="H76" s="19">
        <f t="shared" ref="H76:H81" si="16">SUM(E76-F76)</f>
        <v>0</v>
      </c>
    </row>
    <row r="77" spans="1:8" x14ac:dyDescent="0.25">
      <c r="A77" s="9"/>
      <c r="B77" s="10" t="s">
        <v>80</v>
      </c>
      <c r="C77" s="11">
        <v>0</v>
      </c>
      <c r="D77" s="16">
        <v>0</v>
      </c>
      <c r="E77" s="19">
        <f t="shared" si="15"/>
        <v>0</v>
      </c>
      <c r="F77" s="16">
        <v>0</v>
      </c>
      <c r="G77" s="16">
        <v>0</v>
      </c>
      <c r="H77" s="19">
        <f t="shared" si="16"/>
        <v>0</v>
      </c>
    </row>
    <row r="78" spans="1:8" x14ac:dyDescent="0.25">
      <c r="A78" s="9"/>
      <c r="B78" s="10" t="s">
        <v>81</v>
      </c>
      <c r="C78" s="16">
        <v>0</v>
      </c>
      <c r="D78" s="16">
        <v>0</v>
      </c>
      <c r="E78" s="19">
        <f t="shared" si="15"/>
        <v>0</v>
      </c>
      <c r="F78" s="16">
        <v>0</v>
      </c>
      <c r="G78" s="16">
        <v>0</v>
      </c>
      <c r="H78" s="19">
        <f t="shared" si="16"/>
        <v>0</v>
      </c>
    </row>
    <row r="79" spans="1:8" x14ac:dyDescent="0.25">
      <c r="A79" s="9"/>
      <c r="B79" s="10" t="s">
        <v>82</v>
      </c>
      <c r="C79" s="16">
        <v>0</v>
      </c>
      <c r="D79" s="16">
        <v>0</v>
      </c>
      <c r="E79" s="19">
        <f t="shared" si="15"/>
        <v>0</v>
      </c>
      <c r="F79" s="16">
        <v>0</v>
      </c>
      <c r="G79" s="16">
        <v>0</v>
      </c>
      <c r="H79" s="19">
        <f t="shared" si="16"/>
        <v>0</v>
      </c>
    </row>
    <row r="80" spans="1:8" x14ac:dyDescent="0.25">
      <c r="A80" s="9"/>
      <c r="B80" s="10" t="s">
        <v>83</v>
      </c>
      <c r="C80" s="16">
        <v>0</v>
      </c>
      <c r="D80" s="16">
        <v>0</v>
      </c>
      <c r="E80" s="19">
        <f t="shared" si="15"/>
        <v>0</v>
      </c>
      <c r="F80" s="16">
        <v>0</v>
      </c>
      <c r="G80" s="16">
        <v>0</v>
      </c>
      <c r="H80" s="19">
        <f t="shared" si="16"/>
        <v>0</v>
      </c>
    </row>
    <row r="81" spans="1:8" x14ac:dyDescent="0.25">
      <c r="A81" s="9"/>
      <c r="B81" s="10" t="s">
        <v>84</v>
      </c>
      <c r="C81" s="16">
        <v>0</v>
      </c>
      <c r="D81" s="16">
        <v>0</v>
      </c>
      <c r="E81" s="19">
        <f t="shared" si="15"/>
        <v>0</v>
      </c>
      <c r="F81" s="16">
        <v>0</v>
      </c>
      <c r="G81" s="16">
        <v>0</v>
      </c>
      <c r="H81" s="19">
        <f t="shared" si="16"/>
        <v>0</v>
      </c>
    </row>
    <row r="82" spans="1:8" x14ac:dyDescent="0.25">
      <c r="A82" s="27"/>
      <c r="B82" s="28"/>
      <c r="C82" s="8"/>
      <c r="D82" s="8"/>
      <c r="E82" s="19"/>
      <c r="F82" s="8"/>
      <c r="G82" s="8"/>
      <c r="H82" s="8"/>
    </row>
    <row r="83" spans="1:8" x14ac:dyDescent="0.25">
      <c r="A83" s="25" t="s">
        <v>85</v>
      </c>
      <c r="B83" s="26"/>
      <c r="C83" s="23">
        <f t="shared" ref="C83:H83" si="17">SUM(C85,C93,C103,C113,C123,C133,C137,C145,C149)</f>
        <v>25697791.999999996</v>
      </c>
      <c r="D83" s="23">
        <f t="shared" si="17"/>
        <v>9399584.1900000013</v>
      </c>
      <c r="E83" s="23">
        <f t="shared" si="17"/>
        <v>35097376.189999998</v>
      </c>
      <c r="F83" s="23">
        <f t="shared" si="17"/>
        <v>31696373.900000002</v>
      </c>
      <c r="G83" s="23">
        <f t="shared" si="17"/>
        <v>29456089.560000002</v>
      </c>
      <c r="H83" s="23">
        <f t="shared" si="17"/>
        <v>3401002.29</v>
      </c>
    </row>
    <row r="84" spans="1:8" x14ac:dyDescent="0.25">
      <c r="A84" s="6"/>
      <c r="B84" s="7"/>
      <c r="C84" s="8"/>
      <c r="D84" s="8"/>
      <c r="E84" s="8"/>
      <c r="F84" s="8"/>
      <c r="G84" s="8"/>
      <c r="H84" s="8"/>
    </row>
    <row r="85" spans="1:8" x14ac:dyDescent="0.25">
      <c r="A85" s="25" t="s">
        <v>13</v>
      </c>
      <c r="B85" s="26"/>
      <c r="C85" s="23">
        <f t="shared" ref="C85:H85" si="18">SUM(C86:C92)</f>
        <v>23521338.009999998</v>
      </c>
      <c r="D85" s="23">
        <f t="shared" si="18"/>
        <v>-151826.01999999999</v>
      </c>
      <c r="E85" s="23">
        <f t="shared" si="18"/>
        <v>23369511.989999998</v>
      </c>
      <c r="F85" s="23">
        <f t="shared" si="18"/>
        <v>23369511.699999999</v>
      </c>
      <c r="G85" s="23">
        <f t="shared" si="18"/>
        <v>23250670.199999999</v>
      </c>
      <c r="H85" s="23">
        <f t="shared" si="18"/>
        <v>0.2900000000372529</v>
      </c>
    </row>
    <row r="86" spans="1:8" x14ac:dyDescent="0.25">
      <c r="A86" s="9"/>
      <c r="B86" s="10" t="s">
        <v>14</v>
      </c>
      <c r="C86" s="16">
        <v>19864323.829999998</v>
      </c>
      <c r="D86" s="16">
        <v>-410763.33</v>
      </c>
      <c r="E86" s="19">
        <f t="shared" ref="E86:E92" si="19">SUM(C86,D86)</f>
        <v>19453560.5</v>
      </c>
      <c r="F86" s="16">
        <v>19453560.5</v>
      </c>
      <c r="G86" s="16">
        <v>19448517.5</v>
      </c>
      <c r="H86" s="19">
        <f t="shared" ref="H86:H102" si="20">SUM(E86-F86)</f>
        <v>0</v>
      </c>
    </row>
    <row r="87" spans="1:8" x14ac:dyDescent="0.25">
      <c r="A87" s="9"/>
      <c r="B87" s="10" t="s">
        <v>15</v>
      </c>
      <c r="C87" s="16">
        <v>6461.2</v>
      </c>
      <c r="D87" s="16">
        <v>0</v>
      </c>
      <c r="E87" s="19">
        <f t="shared" si="19"/>
        <v>6461.2</v>
      </c>
      <c r="F87" s="16">
        <v>6461.2</v>
      </c>
      <c r="G87" s="16">
        <v>6461.2</v>
      </c>
      <c r="H87" s="19">
        <f t="shared" si="20"/>
        <v>0</v>
      </c>
    </row>
    <row r="88" spans="1:8" x14ac:dyDescent="0.25">
      <c r="A88" s="9"/>
      <c r="B88" s="10" t="s">
        <v>16</v>
      </c>
      <c r="C88" s="16">
        <v>3498726.96</v>
      </c>
      <c r="D88" s="16">
        <v>410763.33</v>
      </c>
      <c r="E88" s="19">
        <f t="shared" si="19"/>
        <v>3909490.29</v>
      </c>
      <c r="F88" s="16">
        <v>3909490</v>
      </c>
      <c r="G88" s="16">
        <v>3795691.5</v>
      </c>
      <c r="H88" s="19">
        <f t="shared" si="20"/>
        <v>0.2900000000372529</v>
      </c>
    </row>
    <row r="89" spans="1:8" x14ac:dyDescent="0.25">
      <c r="A89" s="9"/>
      <c r="B89" s="10" t="s">
        <v>17</v>
      </c>
      <c r="C89" s="16">
        <v>151826.01999999999</v>
      </c>
      <c r="D89" s="16">
        <v>-151826.01999999999</v>
      </c>
      <c r="E89" s="19">
        <f t="shared" si="19"/>
        <v>0</v>
      </c>
      <c r="F89" s="16">
        <v>0</v>
      </c>
      <c r="G89" s="16">
        <v>0</v>
      </c>
      <c r="H89" s="19">
        <f t="shared" si="20"/>
        <v>0</v>
      </c>
    </row>
    <row r="90" spans="1:8" x14ac:dyDescent="0.25">
      <c r="A90" s="9"/>
      <c r="B90" s="10" t="s">
        <v>18</v>
      </c>
      <c r="C90" s="16">
        <v>0</v>
      </c>
      <c r="D90" s="16">
        <v>0</v>
      </c>
      <c r="E90" s="19">
        <f t="shared" si="19"/>
        <v>0</v>
      </c>
      <c r="F90" s="16">
        <v>0</v>
      </c>
      <c r="G90" s="16">
        <v>0</v>
      </c>
      <c r="H90" s="19">
        <f t="shared" si="20"/>
        <v>0</v>
      </c>
    </row>
    <row r="91" spans="1:8" x14ac:dyDescent="0.25">
      <c r="A91" s="9"/>
      <c r="B91" s="10" t="s">
        <v>19</v>
      </c>
      <c r="C91" s="16">
        <v>0</v>
      </c>
      <c r="D91" s="16">
        <v>0</v>
      </c>
      <c r="E91" s="19">
        <f t="shared" si="19"/>
        <v>0</v>
      </c>
      <c r="F91" s="16">
        <v>0</v>
      </c>
      <c r="G91" s="16">
        <v>0</v>
      </c>
      <c r="H91" s="19">
        <f t="shared" si="20"/>
        <v>0</v>
      </c>
    </row>
    <row r="92" spans="1:8" x14ac:dyDescent="0.25">
      <c r="A92" s="9"/>
      <c r="B92" s="10" t="s">
        <v>20</v>
      </c>
      <c r="C92" s="16">
        <v>0</v>
      </c>
      <c r="D92" s="16">
        <v>0</v>
      </c>
      <c r="E92" s="19">
        <f t="shared" si="19"/>
        <v>0</v>
      </c>
      <c r="F92" s="16">
        <v>0</v>
      </c>
      <c r="G92" s="16">
        <v>0</v>
      </c>
      <c r="H92" s="19">
        <f t="shared" si="20"/>
        <v>0</v>
      </c>
    </row>
    <row r="93" spans="1:8" x14ac:dyDescent="0.25">
      <c r="A93" s="25" t="s">
        <v>21</v>
      </c>
      <c r="B93" s="26"/>
      <c r="C93" s="23">
        <f t="shared" ref="C93:H93" si="21">SUM(C94:C102)</f>
        <v>494232.99</v>
      </c>
      <c r="D93" s="23">
        <f t="shared" si="21"/>
        <v>3026973.8299999996</v>
      </c>
      <c r="E93" s="23">
        <f t="shared" si="21"/>
        <v>3521206.82</v>
      </c>
      <c r="F93" s="23">
        <f t="shared" si="21"/>
        <v>3407495.82</v>
      </c>
      <c r="G93" s="23">
        <f t="shared" si="21"/>
        <v>1548723.9800000002</v>
      </c>
      <c r="H93" s="23">
        <f t="shared" si="21"/>
        <v>113711</v>
      </c>
    </row>
    <row r="94" spans="1:8" x14ac:dyDescent="0.25">
      <c r="A94" s="9"/>
      <c r="B94" s="10" t="s">
        <v>22</v>
      </c>
      <c r="C94" s="16">
        <v>317894.15000000002</v>
      </c>
      <c r="D94" s="16">
        <v>2113702.9300000002</v>
      </c>
      <c r="E94" s="19">
        <f t="shared" ref="E94:E102" si="22">SUM(C94,D94)</f>
        <v>2431597.08</v>
      </c>
      <c r="F94" s="16">
        <v>2327886.08</v>
      </c>
      <c r="G94" s="16">
        <v>971656.22</v>
      </c>
      <c r="H94" s="19">
        <f t="shared" si="20"/>
        <v>103711</v>
      </c>
    </row>
    <row r="95" spans="1:8" x14ac:dyDescent="0.25">
      <c r="A95" s="9"/>
      <c r="B95" s="10" t="s">
        <v>23</v>
      </c>
      <c r="C95" s="16">
        <v>95777.99</v>
      </c>
      <c r="D95" s="16">
        <v>-42413.61</v>
      </c>
      <c r="E95" s="19">
        <f t="shared" si="22"/>
        <v>53364.380000000005</v>
      </c>
      <c r="F95" s="16">
        <v>53364.38</v>
      </c>
      <c r="G95" s="16">
        <v>53364.38</v>
      </c>
      <c r="H95" s="19">
        <f t="shared" si="20"/>
        <v>7.2759576141834259E-12</v>
      </c>
    </row>
    <row r="96" spans="1:8" x14ac:dyDescent="0.25">
      <c r="A96" s="9"/>
      <c r="B96" s="10" t="s">
        <v>24</v>
      </c>
      <c r="C96" s="16">
        <v>0</v>
      </c>
      <c r="D96" s="16">
        <v>0</v>
      </c>
      <c r="E96" s="19">
        <f t="shared" si="22"/>
        <v>0</v>
      </c>
      <c r="F96" s="16">
        <v>0</v>
      </c>
      <c r="G96" s="16">
        <v>0</v>
      </c>
      <c r="H96" s="19">
        <f t="shared" si="20"/>
        <v>0</v>
      </c>
    </row>
    <row r="97" spans="1:8" x14ac:dyDescent="0.25">
      <c r="A97" s="9"/>
      <c r="B97" s="10" t="s">
        <v>25</v>
      </c>
      <c r="C97" s="16">
        <v>48245</v>
      </c>
      <c r="D97" s="16">
        <v>264577.64</v>
      </c>
      <c r="E97" s="19">
        <f t="shared" si="22"/>
        <v>312822.64</v>
      </c>
      <c r="F97" s="16">
        <v>312822.64</v>
      </c>
      <c r="G97" s="16">
        <v>39264.660000000003</v>
      </c>
      <c r="H97" s="19">
        <f t="shared" si="20"/>
        <v>0</v>
      </c>
    </row>
    <row r="98" spans="1:8" x14ac:dyDescent="0.25">
      <c r="A98" s="9"/>
      <c r="B98" s="10" t="s">
        <v>26</v>
      </c>
      <c r="C98" s="16">
        <v>19962.849999999999</v>
      </c>
      <c r="D98" s="16">
        <v>2558</v>
      </c>
      <c r="E98" s="19">
        <f t="shared" si="22"/>
        <v>22520.85</v>
      </c>
      <c r="F98" s="16">
        <v>22520.85</v>
      </c>
      <c r="G98" s="16">
        <v>22520.85</v>
      </c>
      <c r="H98" s="19">
        <f t="shared" si="20"/>
        <v>0</v>
      </c>
    </row>
    <row r="99" spans="1:8" x14ac:dyDescent="0.25">
      <c r="A99" s="9"/>
      <c r="B99" s="10" t="s">
        <v>27</v>
      </c>
      <c r="C99" s="16">
        <v>588</v>
      </c>
      <c r="D99" s="16">
        <v>144437.75</v>
      </c>
      <c r="E99" s="19">
        <f t="shared" si="22"/>
        <v>145025.75</v>
      </c>
      <c r="F99" s="16">
        <v>145025.75</v>
      </c>
      <c r="G99" s="16">
        <v>145025.75</v>
      </c>
      <c r="H99" s="19">
        <f t="shared" si="20"/>
        <v>0</v>
      </c>
    </row>
    <row r="100" spans="1:8" x14ac:dyDescent="0.25">
      <c r="A100" s="9"/>
      <c r="B100" s="10" t="s">
        <v>28</v>
      </c>
      <c r="C100" s="16">
        <v>4000</v>
      </c>
      <c r="D100" s="16">
        <v>298471.82</v>
      </c>
      <c r="E100" s="19">
        <f t="shared" si="22"/>
        <v>302471.82</v>
      </c>
      <c r="F100" s="16">
        <v>302471.82</v>
      </c>
      <c r="G100" s="16">
        <v>73487.820000000007</v>
      </c>
      <c r="H100" s="19">
        <f t="shared" si="20"/>
        <v>0</v>
      </c>
    </row>
    <row r="101" spans="1:8" x14ac:dyDescent="0.25">
      <c r="A101" s="9"/>
      <c r="B101" s="10" t="s">
        <v>29</v>
      </c>
      <c r="C101" s="16">
        <v>0</v>
      </c>
      <c r="D101" s="16">
        <v>0</v>
      </c>
      <c r="E101" s="19">
        <f t="shared" si="22"/>
        <v>0</v>
      </c>
      <c r="F101" s="16">
        <v>0</v>
      </c>
      <c r="G101" s="16">
        <v>0</v>
      </c>
      <c r="H101" s="19">
        <f>SUM(E101-F101)</f>
        <v>0</v>
      </c>
    </row>
    <row r="102" spans="1:8" x14ac:dyDescent="0.25">
      <c r="A102" s="9"/>
      <c r="B102" s="10" t="s">
        <v>30</v>
      </c>
      <c r="C102" s="16">
        <v>7765</v>
      </c>
      <c r="D102" s="16">
        <v>245639.3</v>
      </c>
      <c r="E102" s="19">
        <f t="shared" si="22"/>
        <v>253404.3</v>
      </c>
      <c r="F102" s="16">
        <v>243404.3</v>
      </c>
      <c r="G102" s="16">
        <v>243404.3</v>
      </c>
      <c r="H102" s="19">
        <f t="shared" si="20"/>
        <v>10000</v>
      </c>
    </row>
    <row r="103" spans="1:8" x14ac:dyDescent="0.25">
      <c r="A103" s="25" t="s">
        <v>31</v>
      </c>
      <c r="B103" s="26"/>
      <c r="C103" s="23">
        <f t="shared" ref="C103:H103" si="23">SUM(C104:C112)</f>
        <v>1506651</v>
      </c>
      <c r="D103" s="23">
        <f t="shared" si="23"/>
        <v>2029593.94</v>
      </c>
      <c r="E103" s="23">
        <f t="shared" si="23"/>
        <v>3536244.94</v>
      </c>
      <c r="F103" s="23">
        <f t="shared" si="23"/>
        <v>3218995.84</v>
      </c>
      <c r="G103" s="23">
        <f t="shared" si="23"/>
        <v>2956324.84</v>
      </c>
      <c r="H103" s="23">
        <f t="shared" si="23"/>
        <v>317249.09999999986</v>
      </c>
    </row>
    <row r="104" spans="1:8" x14ac:dyDescent="0.25">
      <c r="A104" s="9"/>
      <c r="B104" s="10" t="s">
        <v>32</v>
      </c>
      <c r="C104" s="16">
        <v>2625</v>
      </c>
      <c r="D104" s="16">
        <v>85061.88</v>
      </c>
      <c r="E104" s="19">
        <f>SUM(C104,D104)</f>
        <v>87686.88</v>
      </c>
      <c r="F104" s="16">
        <v>87686.88</v>
      </c>
      <c r="G104" s="16">
        <v>87686.88</v>
      </c>
      <c r="H104" s="19">
        <f>SUM(E104-F104)</f>
        <v>0</v>
      </c>
    </row>
    <row r="105" spans="1:8" x14ac:dyDescent="0.25">
      <c r="A105" s="9"/>
      <c r="B105" s="10" t="s">
        <v>33</v>
      </c>
      <c r="C105" s="16">
        <v>131110.68</v>
      </c>
      <c r="D105" s="16">
        <v>341223.23</v>
      </c>
      <c r="E105" s="19">
        <f t="shared" ref="E105:E112" si="24">SUM(C105,D105)</f>
        <v>472333.91</v>
      </c>
      <c r="F105" s="16">
        <v>472333.91</v>
      </c>
      <c r="G105" s="16">
        <v>354826.62</v>
      </c>
      <c r="H105" s="19">
        <f t="shared" ref="H105:H132" si="25">SUM(E105-F105)</f>
        <v>0</v>
      </c>
    </row>
    <row r="106" spans="1:8" x14ac:dyDescent="0.25">
      <c r="A106" s="9"/>
      <c r="B106" s="10" t="s">
        <v>34</v>
      </c>
      <c r="C106" s="16">
        <v>507169.97</v>
      </c>
      <c r="D106" s="16">
        <v>601762.35</v>
      </c>
      <c r="E106" s="19">
        <f t="shared" si="24"/>
        <v>1108932.3199999998</v>
      </c>
      <c r="F106" s="16">
        <v>791683.22</v>
      </c>
      <c r="G106" s="16">
        <v>791683.22</v>
      </c>
      <c r="H106" s="19">
        <f t="shared" si="25"/>
        <v>317249.09999999986</v>
      </c>
    </row>
    <row r="107" spans="1:8" x14ac:dyDescent="0.25">
      <c r="A107" s="9"/>
      <c r="B107" s="10" t="s">
        <v>35</v>
      </c>
      <c r="C107" s="16">
        <v>418235.06</v>
      </c>
      <c r="D107" s="16">
        <v>424922.08</v>
      </c>
      <c r="E107" s="19">
        <f t="shared" si="24"/>
        <v>843157.14</v>
      </c>
      <c r="F107" s="16">
        <v>843157.14</v>
      </c>
      <c r="G107" s="16">
        <v>843157.14</v>
      </c>
      <c r="H107" s="19">
        <f t="shared" si="25"/>
        <v>0</v>
      </c>
    </row>
    <row r="108" spans="1:8" x14ac:dyDescent="0.25">
      <c r="A108" s="9"/>
      <c r="B108" s="10" t="s">
        <v>36</v>
      </c>
      <c r="C108" s="16">
        <v>0</v>
      </c>
      <c r="D108" s="16">
        <v>617360.09</v>
      </c>
      <c r="E108" s="19">
        <f t="shared" si="24"/>
        <v>617360.09</v>
      </c>
      <c r="F108" s="16">
        <v>617360.09</v>
      </c>
      <c r="G108" s="16">
        <v>472597.91</v>
      </c>
      <c r="H108" s="19">
        <f t="shared" si="25"/>
        <v>0</v>
      </c>
    </row>
    <row r="109" spans="1:8" x14ac:dyDescent="0.25">
      <c r="A109" s="9"/>
      <c r="B109" s="10" t="s">
        <v>37</v>
      </c>
      <c r="C109" s="16">
        <v>107006</v>
      </c>
      <c r="D109" s="16">
        <v>68292.56</v>
      </c>
      <c r="E109" s="19">
        <f t="shared" si="24"/>
        <v>175298.56</v>
      </c>
      <c r="F109" s="16">
        <v>175298.56</v>
      </c>
      <c r="G109" s="16">
        <v>175298.56</v>
      </c>
      <c r="H109" s="19">
        <f t="shared" si="25"/>
        <v>0</v>
      </c>
    </row>
    <row r="110" spans="1:8" x14ac:dyDescent="0.25">
      <c r="A110" s="9"/>
      <c r="B110" s="10" t="s">
        <v>38</v>
      </c>
      <c r="C110" s="16">
        <v>169003.5</v>
      </c>
      <c r="D110" s="16">
        <v>-104462.76</v>
      </c>
      <c r="E110" s="19">
        <f t="shared" si="24"/>
        <v>64540.740000000005</v>
      </c>
      <c r="F110" s="16">
        <v>64540.74</v>
      </c>
      <c r="G110" s="16">
        <v>64139.21</v>
      </c>
      <c r="H110" s="19">
        <f t="shared" si="25"/>
        <v>7.2759576141834259E-12</v>
      </c>
    </row>
    <row r="111" spans="1:8" x14ac:dyDescent="0.25">
      <c r="A111" s="9"/>
      <c r="B111" s="10" t="s">
        <v>39</v>
      </c>
      <c r="C111" s="16">
        <v>162871.96</v>
      </c>
      <c r="D111" s="16">
        <v>751.81</v>
      </c>
      <c r="E111" s="19">
        <f t="shared" si="24"/>
        <v>163623.76999999999</v>
      </c>
      <c r="F111" s="16">
        <v>163623.76999999999</v>
      </c>
      <c r="G111" s="16">
        <v>163623.76999999999</v>
      </c>
      <c r="H111" s="19">
        <f t="shared" si="25"/>
        <v>0</v>
      </c>
    </row>
    <row r="112" spans="1:8" x14ac:dyDescent="0.25">
      <c r="A112" s="9"/>
      <c r="B112" s="10" t="s">
        <v>40</v>
      </c>
      <c r="C112" s="16">
        <v>8628.83</v>
      </c>
      <c r="D112" s="16">
        <v>-5317.3</v>
      </c>
      <c r="E112" s="19">
        <f t="shared" si="24"/>
        <v>3311.5299999999997</v>
      </c>
      <c r="F112" s="16">
        <v>3311.53</v>
      </c>
      <c r="G112" s="16">
        <v>3311.53</v>
      </c>
      <c r="H112" s="19">
        <f t="shared" si="25"/>
        <v>-4.5474735088646412E-13</v>
      </c>
    </row>
    <row r="113" spans="1:8" x14ac:dyDescent="0.25">
      <c r="A113" s="25" t="s">
        <v>41</v>
      </c>
      <c r="B113" s="26"/>
      <c r="C113" s="23">
        <f t="shared" ref="C113:H113" si="26">SUM(C114:C122)</f>
        <v>175570</v>
      </c>
      <c r="D113" s="23">
        <f t="shared" si="26"/>
        <v>1155396</v>
      </c>
      <c r="E113" s="23">
        <f t="shared" si="26"/>
        <v>1330966</v>
      </c>
      <c r="F113" s="23">
        <f t="shared" si="26"/>
        <v>373806.1</v>
      </c>
      <c r="G113" s="23">
        <f t="shared" si="26"/>
        <v>373806.1</v>
      </c>
      <c r="H113" s="23">
        <f t="shared" si="26"/>
        <v>957159.9</v>
      </c>
    </row>
    <row r="114" spans="1:8" x14ac:dyDescent="0.25">
      <c r="A114" s="9"/>
      <c r="B114" s="10" t="s">
        <v>42</v>
      </c>
      <c r="C114" s="16">
        <v>0</v>
      </c>
      <c r="D114" s="16">
        <v>0</v>
      </c>
      <c r="E114" s="19">
        <f>SUM(C114,D114)</f>
        <v>0</v>
      </c>
      <c r="F114" s="16">
        <v>0</v>
      </c>
      <c r="G114" s="16">
        <v>0</v>
      </c>
      <c r="H114" s="24">
        <f>SUM(E114-F114)</f>
        <v>0</v>
      </c>
    </row>
    <row r="115" spans="1:8" x14ac:dyDescent="0.25">
      <c r="A115" s="9"/>
      <c r="B115" s="10" t="s">
        <v>43</v>
      </c>
      <c r="C115" s="16">
        <v>0</v>
      </c>
      <c r="D115" s="16">
        <v>0</v>
      </c>
      <c r="E115" s="19">
        <f t="shared" ref="E115:E122" si="27">SUM(C115,D115)</f>
        <v>0</v>
      </c>
      <c r="F115" s="16">
        <v>0</v>
      </c>
      <c r="G115" s="16">
        <v>0</v>
      </c>
      <c r="H115" s="24">
        <f>SUM(E115-F115)</f>
        <v>0</v>
      </c>
    </row>
    <row r="116" spans="1:8" x14ac:dyDescent="0.25">
      <c r="A116" s="9"/>
      <c r="B116" s="10" t="s">
        <v>44</v>
      </c>
      <c r="C116" s="16">
        <v>0</v>
      </c>
      <c r="D116" s="16">
        <v>0</v>
      </c>
      <c r="E116" s="19">
        <f t="shared" si="27"/>
        <v>0</v>
      </c>
      <c r="F116" s="16">
        <v>0</v>
      </c>
      <c r="G116" s="16">
        <v>0</v>
      </c>
      <c r="H116" s="24">
        <f t="shared" si="25"/>
        <v>0</v>
      </c>
    </row>
    <row r="117" spans="1:8" x14ac:dyDescent="0.25">
      <c r="A117" s="9"/>
      <c r="B117" s="10" t="s">
        <v>45</v>
      </c>
      <c r="C117" s="16">
        <v>175570</v>
      </c>
      <c r="D117" s="16">
        <v>1155396</v>
      </c>
      <c r="E117" s="19">
        <f t="shared" si="27"/>
        <v>1330966</v>
      </c>
      <c r="F117" s="16">
        <v>373806.1</v>
      </c>
      <c r="G117" s="16">
        <v>373806.1</v>
      </c>
      <c r="H117" s="24">
        <f t="shared" si="25"/>
        <v>957159.9</v>
      </c>
    </row>
    <row r="118" spans="1:8" x14ac:dyDescent="0.25">
      <c r="A118" s="9"/>
      <c r="B118" s="10" t="s">
        <v>46</v>
      </c>
      <c r="C118" s="16">
        <v>0</v>
      </c>
      <c r="D118" s="16">
        <v>0</v>
      </c>
      <c r="E118" s="19">
        <f t="shared" si="27"/>
        <v>0</v>
      </c>
      <c r="F118" s="16">
        <v>0</v>
      </c>
      <c r="G118" s="16">
        <v>0</v>
      </c>
      <c r="H118" s="24">
        <f t="shared" si="25"/>
        <v>0</v>
      </c>
    </row>
    <row r="119" spans="1:8" x14ac:dyDescent="0.25">
      <c r="A119" s="9"/>
      <c r="B119" s="10" t="s">
        <v>47</v>
      </c>
      <c r="C119" s="16">
        <v>0</v>
      </c>
      <c r="D119" s="16">
        <v>0</v>
      </c>
      <c r="E119" s="19">
        <f t="shared" si="27"/>
        <v>0</v>
      </c>
      <c r="F119" s="16">
        <v>0</v>
      </c>
      <c r="G119" s="16">
        <v>0</v>
      </c>
      <c r="H119" s="24">
        <f t="shared" si="25"/>
        <v>0</v>
      </c>
    </row>
    <row r="120" spans="1:8" x14ac:dyDescent="0.25">
      <c r="A120" s="9"/>
      <c r="B120" s="10" t="s">
        <v>48</v>
      </c>
      <c r="C120" s="16">
        <v>0</v>
      </c>
      <c r="D120" s="16">
        <v>0</v>
      </c>
      <c r="E120" s="19">
        <f t="shared" si="27"/>
        <v>0</v>
      </c>
      <c r="F120" s="16">
        <v>0</v>
      </c>
      <c r="G120" s="16">
        <v>0</v>
      </c>
      <c r="H120" s="24">
        <f t="shared" si="25"/>
        <v>0</v>
      </c>
    </row>
    <row r="121" spans="1:8" x14ac:dyDescent="0.25">
      <c r="A121" s="9"/>
      <c r="B121" s="10" t="s">
        <v>49</v>
      </c>
      <c r="C121" s="16">
        <v>0</v>
      </c>
      <c r="D121" s="16">
        <v>0</v>
      </c>
      <c r="E121" s="19">
        <f t="shared" si="27"/>
        <v>0</v>
      </c>
      <c r="F121" s="16">
        <v>0</v>
      </c>
      <c r="G121" s="16">
        <v>0</v>
      </c>
      <c r="H121" s="24">
        <f t="shared" si="25"/>
        <v>0</v>
      </c>
    </row>
    <row r="122" spans="1:8" x14ac:dyDescent="0.25">
      <c r="A122" s="9"/>
      <c r="B122" s="10" t="s">
        <v>50</v>
      </c>
      <c r="C122" s="16">
        <v>0</v>
      </c>
      <c r="D122" s="16">
        <v>0</v>
      </c>
      <c r="E122" s="19">
        <f t="shared" si="27"/>
        <v>0</v>
      </c>
      <c r="F122" s="16">
        <v>0</v>
      </c>
      <c r="G122" s="16">
        <v>0</v>
      </c>
      <c r="H122" s="24">
        <f t="shared" si="25"/>
        <v>0</v>
      </c>
    </row>
    <row r="123" spans="1:8" x14ac:dyDescent="0.25">
      <c r="A123" s="25" t="s">
        <v>86</v>
      </c>
      <c r="B123" s="26"/>
      <c r="C123" s="23">
        <f t="shared" ref="C123:H123" si="28">SUM(C124:C132)</f>
        <v>0</v>
      </c>
      <c r="D123" s="23">
        <f t="shared" si="28"/>
        <v>3339446.4400000004</v>
      </c>
      <c r="E123" s="23">
        <f t="shared" si="28"/>
        <v>3339446.4400000004</v>
      </c>
      <c r="F123" s="23">
        <f t="shared" si="28"/>
        <v>1326564.44</v>
      </c>
      <c r="G123" s="23">
        <f t="shared" si="28"/>
        <v>1326564.44</v>
      </c>
      <c r="H123" s="23">
        <f t="shared" si="28"/>
        <v>2012882</v>
      </c>
    </row>
    <row r="124" spans="1:8" x14ac:dyDescent="0.25">
      <c r="A124" s="9"/>
      <c r="B124" s="10" t="s">
        <v>52</v>
      </c>
      <c r="C124" s="16">
        <v>0</v>
      </c>
      <c r="D124" s="16">
        <v>2611372.66</v>
      </c>
      <c r="E124" s="19">
        <f t="shared" ref="E124:E132" si="29">SUM(C124,D124)</f>
        <v>2611372.66</v>
      </c>
      <c r="F124" s="16">
        <v>848490.66</v>
      </c>
      <c r="G124" s="16">
        <v>848490.66</v>
      </c>
      <c r="H124" s="24">
        <f t="shared" si="25"/>
        <v>1762882</v>
      </c>
    </row>
    <row r="125" spans="1:8" x14ac:dyDescent="0.25">
      <c r="A125" s="9"/>
      <c r="B125" s="10" t="s">
        <v>53</v>
      </c>
      <c r="C125" s="16">
        <v>0</v>
      </c>
      <c r="D125" s="16">
        <v>319840</v>
      </c>
      <c r="E125" s="19">
        <f t="shared" si="29"/>
        <v>319840</v>
      </c>
      <c r="F125" s="16">
        <v>69840</v>
      </c>
      <c r="G125" s="16">
        <v>69840</v>
      </c>
      <c r="H125" s="24">
        <f t="shared" si="25"/>
        <v>250000</v>
      </c>
    </row>
    <row r="126" spans="1:8" x14ac:dyDescent="0.25">
      <c r="A126" s="9"/>
      <c r="B126" s="10" t="s">
        <v>54</v>
      </c>
      <c r="C126" s="16">
        <v>0</v>
      </c>
      <c r="D126" s="16">
        <v>0</v>
      </c>
      <c r="E126" s="19">
        <f t="shared" si="29"/>
        <v>0</v>
      </c>
      <c r="F126" s="16">
        <v>0</v>
      </c>
      <c r="G126" s="16">
        <v>0</v>
      </c>
      <c r="H126" s="24">
        <f t="shared" si="25"/>
        <v>0</v>
      </c>
    </row>
    <row r="127" spans="1:8" x14ac:dyDescent="0.25">
      <c r="A127" s="9"/>
      <c r="B127" s="10" t="s">
        <v>55</v>
      </c>
      <c r="C127" s="16">
        <v>0</v>
      </c>
      <c r="D127" s="16">
        <v>0</v>
      </c>
      <c r="E127" s="19">
        <f t="shared" si="29"/>
        <v>0</v>
      </c>
      <c r="F127" s="16">
        <v>0</v>
      </c>
      <c r="G127" s="16">
        <v>0</v>
      </c>
      <c r="H127" s="24">
        <f>SUM(E127-F127)</f>
        <v>0</v>
      </c>
    </row>
    <row r="128" spans="1:8" x14ac:dyDescent="0.25">
      <c r="A128" s="9"/>
      <c r="B128" s="10" t="s">
        <v>56</v>
      </c>
      <c r="C128" s="16">
        <v>0</v>
      </c>
      <c r="D128" s="16">
        <v>0</v>
      </c>
      <c r="E128" s="19">
        <f t="shared" si="29"/>
        <v>0</v>
      </c>
      <c r="F128" s="16">
        <v>0</v>
      </c>
      <c r="G128" s="16">
        <v>0</v>
      </c>
      <c r="H128" s="24">
        <f t="shared" si="25"/>
        <v>0</v>
      </c>
    </row>
    <row r="129" spans="1:8" x14ac:dyDescent="0.25">
      <c r="A129" s="9"/>
      <c r="B129" s="10" t="s">
        <v>57</v>
      </c>
      <c r="C129" s="16">
        <v>0</v>
      </c>
      <c r="D129" s="16">
        <v>408233.78</v>
      </c>
      <c r="E129" s="19">
        <f t="shared" si="29"/>
        <v>408233.78</v>
      </c>
      <c r="F129" s="16">
        <v>408233.78</v>
      </c>
      <c r="G129" s="16">
        <v>408233.78</v>
      </c>
      <c r="H129" s="24">
        <f t="shared" si="25"/>
        <v>0</v>
      </c>
    </row>
    <row r="130" spans="1:8" x14ac:dyDescent="0.25">
      <c r="A130" s="9"/>
      <c r="B130" s="10" t="s">
        <v>58</v>
      </c>
      <c r="C130" s="16">
        <v>0</v>
      </c>
      <c r="D130" s="16">
        <v>0</v>
      </c>
      <c r="E130" s="19">
        <f t="shared" si="29"/>
        <v>0</v>
      </c>
      <c r="F130" s="16">
        <v>0</v>
      </c>
      <c r="G130" s="16">
        <v>0</v>
      </c>
      <c r="H130" s="24">
        <f t="shared" si="25"/>
        <v>0</v>
      </c>
    </row>
    <row r="131" spans="1:8" x14ac:dyDescent="0.25">
      <c r="A131" s="9"/>
      <c r="B131" s="10" t="s">
        <v>59</v>
      </c>
      <c r="C131" s="16">
        <v>0</v>
      </c>
      <c r="D131" s="16">
        <v>0</v>
      </c>
      <c r="E131" s="19">
        <f t="shared" si="29"/>
        <v>0</v>
      </c>
      <c r="F131" s="16">
        <v>0</v>
      </c>
      <c r="G131" s="16">
        <v>0</v>
      </c>
      <c r="H131" s="24">
        <f t="shared" si="25"/>
        <v>0</v>
      </c>
    </row>
    <row r="132" spans="1:8" x14ac:dyDescent="0.25">
      <c r="A132" s="9"/>
      <c r="B132" s="10" t="s">
        <v>60</v>
      </c>
      <c r="C132" s="16">
        <v>0</v>
      </c>
      <c r="D132" s="16">
        <v>0</v>
      </c>
      <c r="E132" s="19">
        <f t="shared" si="29"/>
        <v>0</v>
      </c>
      <c r="F132" s="16">
        <v>0</v>
      </c>
      <c r="G132" s="16">
        <v>0</v>
      </c>
      <c r="H132" s="24">
        <f t="shared" si="25"/>
        <v>0</v>
      </c>
    </row>
    <row r="133" spans="1:8" x14ac:dyDescent="0.25">
      <c r="A133" s="25" t="s">
        <v>87</v>
      </c>
      <c r="B133" s="26"/>
      <c r="C133" s="23">
        <f t="shared" ref="C133:H133" si="30">SUM(C134:C136)</f>
        <v>0</v>
      </c>
      <c r="D133" s="23">
        <f t="shared" si="30"/>
        <v>0</v>
      </c>
      <c r="E133" s="23">
        <f t="shared" si="30"/>
        <v>0</v>
      </c>
      <c r="F133" s="23">
        <f t="shared" si="30"/>
        <v>0</v>
      </c>
      <c r="G133" s="23">
        <f t="shared" si="30"/>
        <v>0</v>
      </c>
      <c r="H133" s="23">
        <f t="shared" si="30"/>
        <v>0</v>
      </c>
    </row>
    <row r="134" spans="1:8" x14ac:dyDescent="0.25">
      <c r="A134" s="9"/>
      <c r="B134" s="10" t="s">
        <v>62</v>
      </c>
      <c r="C134" s="16">
        <v>0</v>
      </c>
      <c r="D134" s="16">
        <v>0</v>
      </c>
      <c r="E134" s="19">
        <f>SUM(C134,D134)</f>
        <v>0</v>
      </c>
      <c r="F134" s="16">
        <v>0</v>
      </c>
      <c r="G134" s="16">
        <v>0</v>
      </c>
      <c r="H134" s="24">
        <f>SUM(E134-F134)</f>
        <v>0</v>
      </c>
    </row>
    <row r="135" spans="1:8" x14ac:dyDescent="0.25">
      <c r="A135" s="9"/>
      <c r="B135" s="20" t="s">
        <v>63</v>
      </c>
      <c r="C135" s="16">
        <v>0</v>
      </c>
      <c r="D135" s="16">
        <v>0</v>
      </c>
      <c r="E135" s="19">
        <f>SUM(C135,D135)</f>
        <v>0</v>
      </c>
      <c r="F135" s="16">
        <v>0</v>
      </c>
      <c r="G135" s="16">
        <v>0</v>
      </c>
      <c r="H135" s="24">
        <f>SUM(E135-F135)</f>
        <v>0</v>
      </c>
    </row>
    <row r="136" spans="1:8" x14ac:dyDescent="0.25">
      <c r="A136" s="9"/>
      <c r="B136" s="10" t="s">
        <v>64</v>
      </c>
      <c r="C136" s="16">
        <v>0</v>
      </c>
      <c r="D136" s="16">
        <v>0</v>
      </c>
      <c r="E136" s="19">
        <f>SUM(C136,D136)</f>
        <v>0</v>
      </c>
      <c r="F136" s="16">
        <v>0</v>
      </c>
      <c r="G136" s="16">
        <v>0</v>
      </c>
      <c r="H136" s="24">
        <f>SUM(E136-F136)</f>
        <v>0</v>
      </c>
    </row>
    <row r="137" spans="1:8" x14ac:dyDescent="0.25">
      <c r="A137" s="25" t="s">
        <v>65</v>
      </c>
      <c r="B137" s="26"/>
      <c r="C137" s="23">
        <f t="shared" ref="C137:H137" si="31">SUM(C138:C144)</f>
        <v>0</v>
      </c>
      <c r="D137" s="23">
        <f t="shared" si="31"/>
        <v>0</v>
      </c>
      <c r="E137" s="23">
        <f t="shared" si="31"/>
        <v>0</v>
      </c>
      <c r="F137" s="23">
        <f t="shared" si="31"/>
        <v>0</v>
      </c>
      <c r="G137" s="23">
        <f t="shared" si="31"/>
        <v>0</v>
      </c>
      <c r="H137" s="23">
        <f t="shared" si="31"/>
        <v>0</v>
      </c>
    </row>
    <row r="138" spans="1:8" x14ac:dyDescent="0.25">
      <c r="A138" s="9"/>
      <c r="B138" s="10" t="s">
        <v>66</v>
      </c>
      <c r="C138" s="16">
        <v>0</v>
      </c>
      <c r="D138" s="16">
        <v>0</v>
      </c>
      <c r="E138" s="19">
        <f>SUM(C138,D138)</f>
        <v>0</v>
      </c>
      <c r="F138" s="16">
        <v>0</v>
      </c>
      <c r="G138" s="16">
        <v>0</v>
      </c>
      <c r="H138" s="19">
        <f>E138-F138</f>
        <v>0</v>
      </c>
    </row>
    <row r="139" spans="1:8" x14ac:dyDescent="0.25">
      <c r="A139" s="9"/>
      <c r="B139" s="10" t="s">
        <v>67</v>
      </c>
      <c r="C139" s="16">
        <v>0</v>
      </c>
      <c r="D139" s="16">
        <v>0</v>
      </c>
      <c r="E139" s="19">
        <f t="shared" ref="E139:E156" si="32">SUM(C139,D139)</f>
        <v>0</v>
      </c>
      <c r="F139" s="16">
        <v>0</v>
      </c>
      <c r="G139" s="16">
        <v>0</v>
      </c>
      <c r="H139" s="19">
        <f t="shared" ref="H139:H156" si="33">E139-F139</f>
        <v>0</v>
      </c>
    </row>
    <row r="140" spans="1:8" x14ac:dyDescent="0.25">
      <c r="A140" s="9"/>
      <c r="B140" s="10" t="s">
        <v>68</v>
      </c>
      <c r="C140" s="16">
        <v>0</v>
      </c>
      <c r="D140" s="16">
        <v>0</v>
      </c>
      <c r="E140" s="19">
        <f t="shared" si="32"/>
        <v>0</v>
      </c>
      <c r="F140" s="16">
        <v>0</v>
      </c>
      <c r="G140" s="16">
        <v>0</v>
      </c>
      <c r="H140" s="19">
        <f t="shared" si="33"/>
        <v>0</v>
      </c>
    </row>
    <row r="141" spans="1:8" x14ac:dyDescent="0.25">
      <c r="A141" s="9"/>
      <c r="B141" s="10" t="s">
        <v>69</v>
      </c>
      <c r="C141" s="16">
        <v>0</v>
      </c>
      <c r="D141" s="16">
        <v>0</v>
      </c>
      <c r="E141" s="19">
        <f t="shared" si="32"/>
        <v>0</v>
      </c>
      <c r="F141" s="16">
        <v>0</v>
      </c>
      <c r="G141" s="16">
        <v>0</v>
      </c>
      <c r="H141" s="19">
        <f t="shared" si="33"/>
        <v>0</v>
      </c>
    </row>
    <row r="142" spans="1:8" ht="25.5" x14ac:dyDescent="0.25">
      <c r="A142" s="9"/>
      <c r="B142" s="14" t="s">
        <v>70</v>
      </c>
      <c r="C142" s="16">
        <v>0</v>
      </c>
      <c r="D142" s="16">
        <v>0</v>
      </c>
      <c r="E142" s="19">
        <f t="shared" si="32"/>
        <v>0</v>
      </c>
      <c r="F142" s="16">
        <v>0</v>
      </c>
      <c r="G142" s="16">
        <v>0</v>
      </c>
      <c r="H142" s="19">
        <f t="shared" si="33"/>
        <v>0</v>
      </c>
    </row>
    <row r="143" spans="1:8" x14ac:dyDescent="0.25">
      <c r="A143" s="9"/>
      <c r="B143" s="10" t="s">
        <v>71</v>
      </c>
      <c r="C143" s="16">
        <v>0</v>
      </c>
      <c r="D143" s="16">
        <v>0</v>
      </c>
      <c r="E143" s="19">
        <f t="shared" si="32"/>
        <v>0</v>
      </c>
      <c r="F143" s="16">
        <v>0</v>
      </c>
      <c r="G143" s="16">
        <v>0</v>
      </c>
      <c r="H143" s="19">
        <f t="shared" si="33"/>
        <v>0</v>
      </c>
    </row>
    <row r="144" spans="1:8" x14ac:dyDescent="0.25">
      <c r="A144" s="9"/>
      <c r="B144" s="10" t="s">
        <v>72</v>
      </c>
      <c r="C144" s="16">
        <v>0</v>
      </c>
      <c r="D144" s="16">
        <v>0</v>
      </c>
      <c r="E144" s="19">
        <f t="shared" si="32"/>
        <v>0</v>
      </c>
      <c r="F144" s="16">
        <v>0</v>
      </c>
      <c r="G144" s="16">
        <v>0</v>
      </c>
      <c r="H144" s="19">
        <f t="shared" si="33"/>
        <v>0</v>
      </c>
    </row>
    <row r="145" spans="1:8" x14ac:dyDescent="0.25">
      <c r="A145" s="25" t="s">
        <v>88</v>
      </c>
      <c r="B145" s="26"/>
      <c r="C145" s="23">
        <f t="shared" ref="C145:H145" si="34">SUM(C146:C148)</f>
        <v>0</v>
      </c>
      <c r="D145" s="23">
        <f t="shared" si="34"/>
        <v>0</v>
      </c>
      <c r="E145" s="23">
        <f t="shared" si="34"/>
        <v>0</v>
      </c>
      <c r="F145" s="23">
        <f t="shared" si="34"/>
        <v>0</v>
      </c>
      <c r="G145" s="23">
        <f t="shared" si="34"/>
        <v>0</v>
      </c>
      <c r="H145" s="23">
        <f t="shared" si="34"/>
        <v>0</v>
      </c>
    </row>
    <row r="146" spans="1:8" x14ac:dyDescent="0.25">
      <c r="A146" s="9"/>
      <c r="B146" s="10" t="s">
        <v>74</v>
      </c>
      <c r="C146" s="16">
        <v>0</v>
      </c>
      <c r="D146" s="16">
        <v>0</v>
      </c>
      <c r="E146" s="19">
        <f t="shared" si="32"/>
        <v>0</v>
      </c>
      <c r="F146" s="16">
        <v>0</v>
      </c>
      <c r="G146" s="16">
        <v>0</v>
      </c>
      <c r="H146" s="19">
        <f t="shared" si="33"/>
        <v>0</v>
      </c>
    </row>
    <row r="147" spans="1:8" x14ac:dyDescent="0.25">
      <c r="A147" s="9"/>
      <c r="B147" s="10" t="s">
        <v>75</v>
      </c>
      <c r="C147" s="16">
        <v>0</v>
      </c>
      <c r="D147" s="16">
        <v>0</v>
      </c>
      <c r="E147" s="19">
        <f t="shared" si="32"/>
        <v>0</v>
      </c>
      <c r="F147" s="16">
        <v>0</v>
      </c>
      <c r="G147" s="16">
        <v>0</v>
      </c>
      <c r="H147" s="19">
        <f t="shared" si="33"/>
        <v>0</v>
      </c>
    </row>
    <row r="148" spans="1:8" x14ac:dyDescent="0.25">
      <c r="A148" s="9"/>
      <c r="B148" s="10" t="s">
        <v>76</v>
      </c>
      <c r="C148" s="16">
        <v>0</v>
      </c>
      <c r="D148" s="16">
        <v>0</v>
      </c>
      <c r="E148" s="19">
        <f t="shared" si="32"/>
        <v>0</v>
      </c>
      <c r="F148" s="16">
        <v>0</v>
      </c>
      <c r="G148" s="16">
        <v>0</v>
      </c>
      <c r="H148" s="19">
        <f t="shared" si="33"/>
        <v>0</v>
      </c>
    </row>
    <row r="149" spans="1:8" x14ac:dyDescent="0.25">
      <c r="A149" s="25" t="s">
        <v>77</v>
      </c>
      <c r="B149" s="26"/>
      <c r="C149" s="23">
        <f t="shared" ref="C149:H149" si="35">SUM(C150:C156)</f>
        <v>0</v>
      </c>
      <c r="D149" s="23">
        <f t="shared" si="35"/>
        <v>0</v>
      </c>
      <c r="E149" s="23">
        <f t="shared" si="35"/>
        <v>0</v>
      </c>
      <c r="F149" s="23">
        <f t="shared" si="35"/>
        <v>0</v>
      </c>
      <c r="G149" s="23">
        <f t="shared" si="35"/>
        <v>0</v>
      </c>
      <c r="H149" s="23">
        <f t="shared" si="35"/>
        <v>0</v>
      </c>
    </row>
    <row r="150" spans="1:8" x14ac:dyDescent="0.25">
      <c r="A150" s="9"/>
      <c r="B150" s="10" t="s">
        <v>78</v>
      </c>
      <c r="C150" s="16">
        <v>0</v>
      </c>
      <c r="D150" s="16">
        <v>0</v>
      </c>
      <c r="E150" s="19">
        <f t="shared" si="32"/>
        <v>0</v>
      </c>
      <c r="F150" s="16">
        <v>0</v>
      </c>
      <c r="G150" s="16">
        <v>0</v>
      </c>
      <c r="H150" s="19">
        <f>E150-F150</f>
        <v>0</v>
      </c>
    </row>
    <row r="151" spans="1:8" x14ac:dyDescent="0.25">
      <c r="A151" s="9"/>
      <c r="B151" s="10" t="s">
        <v>79</v>
      </c>
      <c r="C151" s="16">
        <v>0</v>
      </c>
      <c r="D151" s="16">
        <v>0</v>
      </c>
      <c r="E151" s="19">
        <f t="shared" si="32"/>
        <v>0</v>
      </c>
      <c r="F151" s="16">
        <v>0</v>
      </c>
      <c r="G151" s="16">
        <v>0</v>
      </c>
      <c r="H151" s="19">
        <f t="shared" si="33"/>
        <v>0</v>
      </c>
    </row>
    <row r="152" spans="1:8" x14ac:dyDescent="0.25">
      <c r="A152" s="9"/>
      <c r="B152" s="10" t="s">
        <v>80</v>
      </c>
      <c r="C152" s="16">
        <v>0</v>
      </c>
      <c r="D152" s="16">
        <v>0</v>
      </c>
      <c r="E152" s="19">
        <f t="shared" si="32"/>
        <v>0</v>
      </c>
      <c r="F152" s="16">
        <v>0</v>
      </c>
      <c r="G152" s="16">
        <v>0</v>
      </c>
      <c r="H152" s="19">
        <f t="shared" si="33"/>
        <v>0</v>
      </c>
    </row>
    <row r="153" spans="1:8" x14ac:dyDescent="0.25">
      <c r="A153" s="9"/>
      <c r="B153" s="10" t="s">
        <v>81</v>
      </c>
      <c r="C153" s="16">
        <v>0</v>
      </c>
      <c r="D153" s="16">
        <v>0</v>
      </c>
      <c r="E153" s="19">
        <f t="shared" si="32"/>
        <v>0</v>
      </c>
      <c r="F153" s="16">
        <v>0</v>
      </c>
      <c r="G153" s="16">
        <v>0</v>
      </c>
      <c r="H153" s="19">
        <f t="shared" si="33"/>
        <v>0</v>
      </c>
    </row>
    <row r="154" spans="1:8" x14ac:dyDescent="0.25">
      <c r="A154" s="9"/>
      <c r="B154" s="10" t="s">
        <v>82</v>
      </c>
      <c r="C154" s="16">
        <v>0</v>
      </c>
      <c r="D154" s="16">
        <v>0</v>
      </c>
      <c r="E154" s="19">
        <f t="shared" si="32"/>
        <v>0</v>
      </c>
      <c r="F154" s="16">
        <v>0</v>
      </c>
      <c r="G154" s="16">
        <v>0</v>
      </c>
      <c r="H154" s="19">
        <f t="shared" si="33"/>
        <v>0</v>
      </c>
    </row>
    <row r="155" spans="1:8" x14ac:dyDescent="0.25">
      <c r="A155" s="9"/>
      <c r="B155" s="10" t="s">
        <v>83</v>
      </c>
      <c r="C155" s="16">
        <v>0</v>
      </c>
      <c r="D155" s="16">
        <v>0</v>
      </c>
      <c r="E155" s="19">
        <f t="shared" si="32"/>
        <v>0</v>
      </c>
      <c r="F155" s="16">
        <v>0</v>
      </c>
      <c r="G155" s="16">
        <v>0</v>
      </c>
      <c r="H155" s="19">
        <f t="shared" si="33"/>
        <v>0</v>
      </c>
    </row>
    <row r="156" spans="1:8" x14ac:dyDescent="0.25">
      <c r="A156" s="9"/>
      <c r="B156" s="10" t="s">
        <v>84</v>
      </c>
      <c r="C156" s="16">
        <v>0</v>
      </c>
      <c r="D156" s="16">
        <v>0</v>
      </c>
      <c r="E156" s="19">
        <f t="shared" si="32"/>
        <v>0</v>
      </c>
      <c r="F156" s="16">
        <v>0</v>
      </c>
      <c r="G156" s="16">
        <v>0</v>
      </c>
      <c r="H156" s="19">
        <f t="shared" si="33"/>
        <v>0</v>
      </c>
    </row>
    <row r="157" spans="1:8" x14ac:dyDescent="0.25">
      <c r="A157" s="9"/>
      <c r="B157" s="10"/>
      <c r="C157" s="19"/>
      <c r="D157" s="19"/>
      <c r="E157" s="19"/>
      <c r="F157" s="19"/>
      <c r="G157" s="19"/>
      <c r="H157" s="19"/>
    </row>
    <row r="158" spans="1:8" x14ac:dyDescent="0.25">
      <c r="A158" s="25" t="s">
        <v>89</v>
      </c>
      <c r="B158" s="26"/>
      <c r="C158" s="23">
        <f t="shared" ref="C158:H158" si="36">SUM(C8,C83)</f>
        <v>70782773</v>
      </c>
      <c r="D158" s="23">
        <f t="shared" si="36"/>
        <v>19934582.57</v>
      </c>
      <c r="E158" s="23">
        <f t="shared" si="36"/>
        <v>90717355.569999993</v>
      </c>
      <c r="F158" s="23">
        <f t="shared" si="36"/>
        <v>81763448.079999998</v>
      </c>
      <c r="G158" s="23">
        <f t="shared" si="36"/>
        <v>74819996.830000013</v>
      </c>
      <c r="H158" s="23">
        <f t="shared" si="36"/>
        <v>8953907.4900000021</v>
      </c>
    </row>
    <row r="159" spans="1:8" ht="15.75" thickBot="1" x14ac:dyDescent="0.3">
      <c r="A159" s="12"/>
      <c r="B159" s="13"/>
      <c r="C159" s="21"/>
      <c r="D159" s="21"/>
      <c r="E159" s="21"/>
      <c r="F159" s="21"/>
      <c r="G159" s="21"/>
      <c r="H159" s="21"/>
    </row>
  </sheetData>
  <mergeCells count="30">
    <mergeCell ref="A6:B7"/>
    <mergeCell ref="A1:H1"/>
    <mergeCell ref="A2:H2"/>
    <mergeCell ref="A4:H4"/>
    <mergeCell ref="A5:H5"/>
    <mergeCell ref="A3:H3"/>
    <mergeCell ref="C6:G6"/>
    <mergeCell ref="H6:H7"/>
    <mergeCell ref="A8:B8"/>
    <mergeCell ref="A10:B10"/>
    <mergeCell ref="A18:B18"/>
    <mergeCell ref="A28:B28"/>
    <mergeCell ref="A38:B38"/>
    <mergeCell ref="A48:B48"/>
    <mergeCell ref="A58:B58"/>
    <mergeCell ref="A62:B62"/>
    <mergeCell ref="A70:B70"/>
    <mergeCell ref="A74:B74"/>
    <mergeCell ref="A82:B82"/>
    <mergeCell ref="A83:B83"/>
    <mergeCell ref="A85:B85"/>
    <mergeCell ref="A93:B93"/>
    <mergeCell ref="A103:B103"/>
    <mergeCell ref="A149:B149"/>
    <mergeCell ref="A158:B158"/>
    <mergeCell ref="A113:B113"/>
    <mergeCell ref="A123:B123"/>
    <mergeCell ref="A133:B133"/>
    <mergeCell ref="A137:B137"/>
    <mergeCell ref="A145:B14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2020-01-20T22:49:25Z</dcterms:modified>
</cp:coreProperties>
</file>